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42" sheetId="1" r:id="rId1"/>
  </sheets>
  <definedNames>
    <definedName name="_xlnm.Print_Area" localSheetId="0">'WEEK 42'!$D$2:$T$47</definedName>
  </definedNames>
  <calcPr fullCalcOnLoad="1"/>
</workbook>
</file>

<file path=xl/sharedStrings.xml><?xml version="1.0" encoding="utf-8"?>
<sst xmlns="http://schemas.openxmlformats.org/spreadsheetml/2006/main" count="172" uniqueCount="87">
  <si>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</si>
  <si>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</si>
  <si>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</si>
  <si>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</si>
  <si>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</si>
  <si>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</si>
  <si>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</si>
  <si>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</si>
  <si>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</si>
  <si>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</si>
  <si>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</si>
  <si>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</si>
  <si>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</si>
  <si>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</si>
  <si>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</si>
  <si>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</si>
  <si>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</si>
  <si>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</si>
  <si>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</si>
  <si>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</si>
  <si>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</si>
  <si>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</si>
  <si>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</si>
  <si>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</si>
  <si>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</si>
  <si>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</si>
  <si>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</si>
  <si>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</si>
  <si>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</si>
  <si>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</si>
  <si>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</si>
  <si>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</si>
  <si>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</si>
  <si>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</si>
  <si>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</si>
  <si>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</si>
  <si>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</si>
  <si>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</si>
  <si>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</si>
  <si>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</si>
  <si>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</si>
  <si>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</si>
  <si>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</si>
  <si>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</si>
  <si>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</si>
  <si>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</si>
  <si>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>ANIMAL'S UNITED</t>
  </si>
  <si>
    <t>SMURFS</t>
  </si>
  <si>
    <t>MONTE CARLO</t>
  </si>
  <si>
    <t>CARS 2 (3D)</t>
  </si>
  <si>
    <t>CONAN 3D</t>
  </si>
  <si>
    <t>CHANGE UP</t>
  </si>
  <si>
    <t>TREE OF LIFE</t>
  </si>
  <si>
    <t>ZOOKEEPER</t>
  </si>
  <si>
    <t>JOHNNY ENGLISH REBORN</t>
  </si>
  <si>
    <t>MIDNIGHT IN PARIS</t>
  </si>
  <si>
    <t>LION KING, THE  (3D)</t>
  </si>
  <si>
    <t>DRIVE</t>
  </si>
  <si>
    <t>MG film</t>
  </si>
  <si>
    <t>KOTLOVINA</t>
  </si>
  <si>
    <t xml:space="preserve">LOC </t>
  </si>
  <si>
    <t>FRIENDS WITH BENEFITS</t>
  </si>
  <si>
    <t>SPACE DOGS 3D</t>
  </si>
  <si>
    <t>JOSEF</t>
  </si>
  <si>
    <t>JANE EYRE</t>
  </si>
  <si>
    <t>ABDUCTION</t>
  </si>
  <si>
    <t>CONTAGION</t>
  </si>
  <si>
    <t>SPY KIDS 4</t>
  </si>
  <si>
    <t>WHAT'S YOUR NUMBER</t>
  </si>
  <si>
    <t>KOKO I DUHOVI</t>
  </si>
  <si>
    <t>COLOMBIANA</t>
  </si>
  <si>
    <t>LARRY CROWNE</t>
  </si>
  <si>
    <t>MELANCHOLIA</t>
  </si>
  <si>
    <t>LE HAVRE</t>
  </si>
  <si>
    <t>LE GAMIN AU VELO</t>
  </si>
  <si>
    <t>FOOTLOOSE</t>
  </si>
  <si>
    <t>GUARD</t>
  </si>
  <si>
    <t>CRAZY STUPID LOVE</t>
  </si>
  <si>
    <t>REAL STEEL</t>
  </si>
  <si>
    <t>ELITE SQUAD</t>
  </si>
  <si>
    <t>POTICHE</t>
  </si>
  <si>
    <t>COSA VOGLIO DI PIU</t>
  </si>
  <si>
    <t>ESSENTIAL KILLING</t>
  </si>
  <si>
    <t>HABEMUS PAPAM</t>
  </si>
  <si>
    <t>BALADA TRISTE DE TROMPETA</t>
  </si>
  <si>
    <t>Oct,13-Oct,16</t>
  </si>
  <si>
    <t>Oct,19-Oct,19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</si>
</sst>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0" fillId="0" borderId="0" xfId="52">
      <alignment/>
      <protection/>
    </xf>
    <xf numFmtId="0" fontId="0" fillId="0" borderId="0" xfId="0" applyFont="1" applyAlignment="1">
      <alignment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3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2" fillId="0" borderId="19" xfId="52" applyFont="1" applyBorder="1">
      <alignment/>
      <protection/>
    </xf>
    <xf numFmtId="2" fontId="2" fillId="0" borderId="20" xfId="52" applyNumberFormat="1" applyFont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172" fontId="3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right"/>
      <protection/>
    </xf>
    <xf numFmtId="0" fontId="7" fillId="0" borderId="0" xfId="52" applyFont="1" applyBorder="1">
      <alignment/>
      <protection/>
    </xf>
    <xf numFmtId="0" fontId="3" fillId="33" borderId="21" xfId="52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34" borderId="21" xfId="52" applyFont="1" applyFill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10" fontId="3" fillId="0" borderId="21" xfId="52" applyNumberFormat="1" applyFont="1" applyFill="1" applyBorder="1" applyAlignment="1">
      <alignment horizontal="center"/>
      <protection/>
    </xf>
    <xf numFmtId="3" fontId="10" fillId="0" borderId="21" xfId="52" applyNumberFormat="1" applyFont="1" applyFill="1" applyBorder="1" applyAlignment="1">
      <alignment horizontal="right"/>
      <protection/>
    </xf>
    <xf numFmtId="3" fontId="11" fillId="0" borderId="0" xfId="52" applyNumberFormat="1" applyFont="1" applyBorder="1" applyAlignment="1" applyProtection="1">
      <alignment horizontal="right"/>
      <protection locked="0"/>
    </xf>
    <xf numFmtId="3" fontId="11" fillId="0" borderId="21" xfId="52" applyNumberFormat="1" applyFont="1" applyBorder="1" applyAlignment="1" applyProtection="1">
      <alignment horizontal="right"/>
      <protection locked="0"/>
    </xf>
    <xf numFmtId="3" fontId="9" fillId="0" borderId="0" xfId="52" applyNumberFormat="1" applyFont="1" applyBorder="1" applyAlignment="1">
      <alignment horizontal="right"/>
      <protection/>
    </xf>
    <xf numFmtId="3" fontId="0" fillId="0" borderId="0" xfId="52" applyNumberFormat="1" applyFill="1">
      <alignment/>
      <protection/>
    </xf>
    <xf numFmtId="0" fontId="0" fillId="0" borderId="0" xfId="52" applyFill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3" fontId="10" fillId="33" borderId="22" xfId="52" applyNumberFormat="1" applyFont="1" applyFill="1" applyBorder="1" applyAlignment="1">
      <alignment horizontal="right"/>
      <protection/>
    </xf>
    <xf numFmtId="10" fontId="3" fillId="0" borderId="19" xfId="52" applyNumberFormat="1" applyFont="1" applyFill="1" applyBorder="1" applyAlignment="1">
      <alignment horizontal="center"/>
      <protection/>
    </xf>
    <xf numFmtId="3" fontId="10" fillId="34" borderId="0" xfId="52" applyNumberFormat="1" applyFont="1" applyFill="1" applyBorder="1" applyAlignment="1">
      <alignment horizontal="righ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48" fillId="0" borderId="21" xfId="52" applyNumberFormat="1" applyFont="1" applyBorder="1" applyAlignment="1" applyProtection="1">
      <alignment horizontal="right"/>
      <protection locked="0"/>
    </xf>
    <xf numFmtId="3" fontId="48" fillId="0" borderId="23" xfId="52" applyNumberFormat="1" applyFont="1" applyFill="1" applyBorder="1" applyAlignment="1">
      <alignment horizontal="right"/>
      <protection/>
    </xf>
    <xf numFmtId="0" fontId="8" fillId="0" borderId="24" xfId="52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2" applyNumberFormat="1" applyFont="1" applyFill="1" applyBorder="1" applyAlignment="1">
      <alignment horizontal="right"/>
      <protection/>
    </xf>
    <xf numFmtId="0" fontId="8" fillId="0" borderId="21" xfId="52" applyFont="1" applyFill="1" applyBorder="1" applyAlignment="1">
      <alignment horizontal="center"/>
      <protection/>
    </xf>
    <xf numFmtId="3" fontId="10" fillId="0" borderId="21" xfId="52" applyNumberFormat="1" applyFont="1" applyBorder="1" applyAlignment="1">
      <alignment horizontal="right"/>
      <protection/>
    </xf>
    <xf numFmtId="0" fontId="13" fillId="0" borderId="0" xfId="52" applyFont="1" applyFill="1" applyBorder="1" applyAlignment="1">
      <alignment horizontal="left"/>
      <protection/>
    </xf>
    <xf numFmtId="0" fontId="3" fillId="0" borderId="23" xfId="52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vadno_WEEKLY COMPETITIVE REPORT" xfId="50"/>
    <cellStyle name="Neutralne" xfId="51"/>
    <cellStyle name="Normal_WEEK 1-18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53"/>
  <sheetViews>
    <sheetView tabSelected="1" zoomScalePageLayoutView="0" workbookViewId="0" topLeftCell="D1">
      <selection activeCell="M20" sqref="M20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85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41</v>
      </c>
      <c r="N4" s="22" t="s">
        <v>7</v>
      </c>
      <c r="Q4" s="22"/>
      <c r="R4" s="1" t="s">
        <v>8</v>
      </c>
      <c r="S4" s="1"/>
      <c r="T4" s="23">
        <v>40836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2</v>
      </c>
      <c r="F10" s="31" t="s">
        <v>69</v>
      </c>
      <c r="G10" s="31" t="s">
        <v>60</v>
      </c>
      <c r="H10" s="31" t="s">
        <v>34</v>
      </c>
      <c r="I10" s="33">
        <v>2</v>
      </c>
      <c r="J10" s="33">
        <v>13</v>
      </c>
      <c r="K10" s="35">
        <v>184983</v>
      </c>
      <c r="L10" s="35">
        <v>7399</v>
      </c>
      <c r="M10" s="34">
        <f aca="true" t="shared" si="0" ref="M10:M47">O10/N10-100%</f>
        <v>0.12811926544061514</v>
      </c>
      <c r="N10" s="35">
        <v>223971</v>
      </c>
      <c r="O10" s="35">
        <v>252666</v>
      </c>
      <c r="P10" s="35">
        <v>10779</v>
      </c>
      <c r="Q10" s="48">
        <v>223971</v>
      </c>
      <c r="R10" s="35">
        <f aca="true" t="shared" si="1" ref="R10:R46">O10+Q10</f>
        <v>476637</v>
      </c>
      <c r="S10" s="47">
        <v>9311</v>
      </c>
      <c r="T10" s="37">
        <f aca="true" t="shared" si="2" ref="T10:T46">S10+P10</f>
        <v>20090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54</v>
      </c>
      <c r="G11" s="31" t="s">
        <v>45</v>
      </c>
      <c r="H11" s="31" t="s">
        <v>37</v>
      </c>
      <c r="I11" s="33">
        <v>5</v>
      </c>
      <c r="J11" s="33">
        <v>16</v>
      </c>
      <c r="K11" s="35">
        <v>194996</v>
      </c>
      <c r="L11" s="35">
        <v>6735</v>
      </c>
      <c r="M11" s="34">
        <f t="shared" si="0"/>
        <v>-0.16506975197353446</v>
      </c>
      <c r="N11" s="35">
        <v>285655</v>
      </c>
      <c r="O11" s="35">
        <v>238502</v>
      </c>
      <c r="P11" s="35">
        <v>8822</v>
      </c>
      <c r="Q11" s="48">
        <v>1907807</v>
      </c>
      <c r="R11" s="35">
        <f t="shared" si="1"/>
        <v>2146309</v>
      </c>
      <c r="S11" s="47">
        <v>68175</v>
      </c>
      <c r="T11" s="37">
        <f t="shared" si="2"/>
        <v>76997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78</v>
      </c>
      <c r="G12" s="31" t="s">
        <v>40</v>
      </c>
      <c r="H12" s="31" t="s">
        <v>34</v>
      </c>
      <c r="I12" s="33">
        <v>1</v>
      </c>
      <c r="J12" s="33">
        <v>11</v>
      </c>
      <c r="K12" s="35">
        <v>182343</v>
      </c>
      <c r="L12" s="35">
        <v>5516</v>
      </c>
      <c r="M12" s="34" t="e">
        <f t="shared" si="0"/>
        <v>#DIV/0!</v>
      </c>
      <c r="N12" s="35"/>
      <c r="O12" s="35">
        <v>222605</v>
      </c>
      <c r="P12" s="35">
        <v>7004</v>
      </c>
      <c r="Q12" s="48"/>
      <c r="R12" s="35">
        <f t="shared" si="1"/>
        <v>222605</v>
      </c>
      <c r="S12" s="47"/>
      <c r="T12" s="37">
        <f t="shared" si="2"/>
        <v>7004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66</v>
      </c>
      <c r="G13" s="31" t="s">
        <v>36</v>
      </c>
      <c r="H13" s="31" t="s">
        <v>37</v>
      </c>
      <c r="I13" s="33">
        <v>3</v>
      </c>
      <c r="J13" s="33">
        <v>11</v>
      </c>
      <c r="K13" s="35">
        <v>91951</v>
      </c>
      <c r="L13" s="35">
        <v>3037</v>
      </c>
      <c r="M13" s="34">
        <f t="shared" si="0"/>
        <v>-0.25927252559332614</v>
      </c>
      <c r="N13" s="35">
        <v>173092</v>
      </c>
      <c r="O13" s="35">
        <v>128214</v>
      </c>
      <c r="P13" s="35">
        <v>4618</v>
      </c>
      <c r="Q13" s="48">
        <v>381070</v>
      </c>
      <c r="R13" s="35">
        <f t="shared" si="1"/>
        <v>509284</v>
      </c>
      <c r="S13" s="47">
        <v>13799</v>
      </c>
      <c r="T13" s="37">
        <f t="shared" si="2"/>
        <v>18417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47</v>
      </c>
      <c r="G14" s="31" t="s">
        <v>41</v>
      </c>
      <c r="H14" s="31" t="s">
        <v>34</v>
      </c>
      <c r="I14" s="33">
        <v>11</v>
      </c>
      <c r="J14" s="52">
        <v>15</v>
      </c>
      <c r="K14" s="53">
        <v>91657</v>
      </c>
      <c r="L14" s="53">
        <v>2584</v>
      </c>
      <c r="M14" s="34">
        <f t="shared" si="0"/>
        <v>-0.19404229346394042</v>
      </c>
      <c r="N14" s="35">
        <v>134347</v>
      </c>
      <c r="O14" s="35">
        <v>108278</v>
      </c>
      <c r="P14" s="35">
        <v>3120</v>
      </c>
      <c r="Q14" s="48">
        <v>3662123</v>
      </c>
      <c r="R14" s="35">
        <f t="shared" si="1"/>
        <v>3770401</v>
      </c>
      <c r="S14" s="47">
        <v>117393</v>
      </c>
      <c r="T14" s="37">
        <f t="shared" si="2"/>
        <v>120513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75</v>
      </c>
      <c r="G15" s="31" t="s">
        <v>43</v>
      </c>
      <c r="H15" s="31" t="s">
        <v>37</v>
      </c>
      <c r="I15" s="33">
        <v>1</v>
      </c>
      <c r="J15" s="33">
        <v>11</v>
      </c>
      <c r="K15" s="35">
        <v>64835</v>
      </c>
      <c r="L15" s="35">
        <v>2251</v>
      </c>
      <c r="M15" s="34" t="e">
        <f t="shared" si="0"/>
        <v>#DIV/0!</v>
      </c>
      <c r="N15" s="35"/>
      <c r="O15" s="35">
        <v>85997</v>
      </c>
      <c r="P15" s="35">
        <v>3209</v>
      </c>
      <c r="Q15" s="48"/>
      <c r="R15" s="35">
        <f t="shared" si="1"/>
        <v>85997</v>
      </c>
      <c r="S15" s="47"/>
      <c r="T15" s="37">
        <f t="shared" si="2"/>
        <v>3209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65</v>
      </c>
      <c r="G16" s="31" t="s">
        <v>38</v>
      </c>
      <c r="H16" s="31" t="s">
        <v>39</v>
      </c>
      <c r="I16" s="33">
        <v>4</v>
      </c>
      <c r="J16" s="33">
        <v>8</v>
      </c>
      <c r="K16" s="35">
        <v>67948</v>
      </c>
      <c r="L16" s="35">
        <v>2195</v>
      </c>
      <c r="M16" s="34">
        <f t="shared" si="0"/>
        <v>-0.258786448795605</v>
      </c>
      <c r="N16" s="35">
        <v>113584</v>
      </c>
      <c r="O16" s="35">
        <v>84190</v>
      </c>
      <c r="P16" s="35">
        <v>2892</v>
      </c>
      <c r="Q16" s="48">
        <v>351338</v>
      </c>
      <c r="R16" s="35">
        <f t="shared" si="1"/>
        <v>435528</v>
      </c>
      <c r="S16" s="47">
        <v>12360</v>
      </c>
      <c r="T16" s="37">
        <f t="shared" si="2"/>
        <v>15252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70</v>
      </c>
      <c r="G17" s="31" t="s">
        <v>38</v>
      </c>
      <c r="H17" s="31" t="s">
        <v>37</v>
      </c>
      <c r="I17" s="49">
        <v>2</v>
      </c>
      <c r="J17" s="33">
        <v>11</v>
      </c>
      <c r="K17" s="35">
        <v>57646</v>
      </c>
      <c r="L17" s="35">
        <v>1919</v>
      </c>
      <c r="M17" s="34">
        <f t="shared" si="0"/>
        <v>-0.43646882203081405</v>
      </c>
      <c r="N17" s="35">
        <v>131888</v>
      </c>
      <c r="O17" s="35">
        <v>74323</v>
      </c>
      <c r="P17" s="35">
        <v>2633</v>
      </c>
      <c r="Q17" s="48">
        <v>131888</v>
      </c>
      <c r="R17" s="35">
        <f t="shared" si="1"/>
        <v>206211</v>
      </c>
      <c r="S17" s="47">
        <v>4673</v>
      </c>
      <c r="T17" s="37">
        <f t="shared" si="2"/>
        <v>7306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67</v>
      </c>
      <c r="G18" s="31" t="s">
        <v>38</v>
      </c>
      <c r="H18" s="31" t="s">
        <v>39</v>
      </c>
      <c r="I18" s="49">
        <v>3</v>
      </c>
      <c r="J18" s="33">
        <v>12</v>
      </c>
      <c r="K18" s="35">
        <v>63179</v>
      </c>
      <c r="L18" s="35">
        <v>1763</v>
      </c>
      <c r="M18" s="34">
        <f t="shared" si="0"/>
        <v>-0.43366910692909666</v>
      </c>
      <c r="N18" s="35">
        <v>122801</v>
      </c>
      <c r="O18" s="35">
        <v>69546</v>
      </c>
      <c r="P18" s="35">
        <v>1953</v>
      </c>
      <c r="Q18" s="48">
        <v>237518</v>
      </c>
      <c r="R18" s="35">
        <f t="shared" si="1"/>
        <v>307064</v>
      </c>
      <c r="S18" s="47">
        <v>6951</v>
      </c>
      <c r="T18" s="37">
        <f t="shared" si="2"/>
        <v>8904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68</v>
      </c>
      <c r="G19" s="31" t="s">
        <v>33</v>
      </c>
      <c r="H19" s="31" t="s">
        <v>37</v>
      </c>
      <c r="I19" s="33">
        <v>3</v>
      </c>
      <c r="J19" s="33">
        <v>10</v>
      </c>
      <c r="K19" s="35">
        <v>54957</v>
      </c>
      <c r="L19" s="35">
        <v>1788</v>
      </c>
      <c r="M19" s="34">
        <f t="shared" si="0"/>
        <v>-0.26493228719968653</v>
      </c>
      <c r="N19" s="35">
        <v>94443</v>
      </c>
      <c r="O19" s="35">
        <v>69422</v>
      </c>
      <c r="P19" s="35">
        <v>2429</v>
      </c>
      <c r="Q19" s="48">
        <v>204222</v>
      </c>
      <c r="R19" s="35">
        <f t="shared" si="1"/>
        <v>273644</v>
      </c>
      <c r="S19" s="47">
        <v>7474</v>
      </c>
      <c r="T19" s="37">
        <f t="shared" si="2"/>
        <v>9903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76</v>
      </c>
      <c r="G20" s="31" t="s">
        <v>38</v>
      </c>
      <c r="H20" s="31" t="s">
        <v>37</v>
      </c>
      <c r="I20" s="33">
        <v>1</v>
      </c>
      <c r="J20" s="33">
        <v>5</v>
      </c>
      <c r="K20" s="35">
        <v>53790</v>
      </c>
      <c r="L20" s="35">
        <v>1767</v>
      </c>
      <c r="M20" s="34" t="e">
        <f t="shared" si="0"/>
        <v>#DIV/0!</v>
      </c>
      <c r="N20" s="35"/>
      <c r="O20" s="35">
        <v>69393</v>
      </c>
      <c r="P20" s="35">
        <v>2404</v>
      </c>
      <c r="Q20" s="48"/>
      <c r="R20" s="35">
        <f t="shared" si="1"/>
        <v>69393</v>
      </c>
      <c r="S20" s="47"/>
      <c r="T20" s="37">
        <f t="shared" si="2"/>
        <v>2404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61</v>
      </c>
      <c r="G21" s="31" t="s">
        <v>41</v>
      </c>
      <c r="H21" s="31" t="s">
        <v>34</v>
      </c>
      <c r="I21" s="33">
        <v>4</v>
      </c>
      <c r="J21" s="33">
        <v>10</v>
      </c>
      <c r="K21" s="35">
        <v>49023</v>
      </c>
      <c r="L21" s="35">
        <v>1621</v>
      </c>
      <c r="M21" s="34">
        <f t="shared" si="0"/>
        <v>-0.41058873990638345</v>
      </c>
      <c r="N21" s="35">
        <v>107246</v>
      </c>
      <c r="O21" s="35">
        <v>63212</v>
      </c>
      <c r="P21" s="35">
        <v>2182</v>
      </c>
      <c r="Q21" s="48">
        <v>441379</v>
      </c>
      <c r="R21" s="35">
        <f t="shared" si="1"/>
        <v>504591</v>
      </c>
      <c r="S21" s="47">
        <v>15623</v>
      </c>
      <c r="T21" s="37">
        <f t="shared" si="2"/>
        <v>17805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55</v>
      </c>
      <c r="G22" s="55" t="s">
        <v>38</v>
      </c>
      <c r="H22" s="31" t="s">
        <v>37</v>
      </c>
      <c r="I22" s="33">
        <v>5</v>
      </c>
      <c r="J22" s="33">
        <v>11</v>
      </c>
      <c r="K22" s="35">
        <v>43029</v>
      </c>
      <c r="L22" s="35">
        <v>1378</v>
      </c>
      <c r="M22" s="34">
        <f t="shared" si="0"/>
        <v>-0.3825489084207542</v>
      </c>
      <c r="N22" s="35">
        <v>84648</v>
      </c>
      <c r="O22" s="35">
        <v>52266</v>
      </c>
      <c r="P22" s="35">
        <v>1777</v>
      </c>
      <c r="Q22" s="48">
        <v>555265</v>
      </c>
      <c r="R22" s="35">
        <f t="shared" si="1"/>
        <v>607531</v>
      </c>
      <c r="S22" s="47">
        <v>19462</v>
      </c>
      <c r="T22" s="37">
        <f t="shared" si="2"/>
        <v>21239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71</v>
      </c>
      <c r="G23" s="55" t="s">
        <v>38</v>
      </c>
      <c r="H23" s="31" t="s">
        <v>39</v>
      </c>
      <c r="I23" s="33">
        <v>2</v>
      </c>
      <c r="J23" s="33">
        <v>6</v>
      </c>
      <c r="K23" s="35">
        <v>36762</v>
      </c>
      <c r="L23" s="35">
        <v>1210</v>
      </c>
      <c r="M23" s="34">
        <f t="shared" si="0"/>
        <v>-0.30639512805727065</v>
      </c>
      <c r="N23" s="35">
        <v>71101</v>
      </c>
      <c r="O23" s="35">
        <v>49316</v>
      </c>
      <c r="P23" s="35">
        <v>1758</v>
      </c>
      <c r="Q23" s="48">
        <v>71101</v>
      </c>
      <c r="R23" s="35">
        <f t="shared" si="1"/>
        <v>120417</v>
      </c>
      <c r="S23" s="47">
        <v>2490</v>
      </c>
      <c r="T23" s="37">
        <f t="shared" si="2"/>
        <v>4248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49</v>
      </c>
      <c r="G24" s="55" t="s">
        <v>40</v>
      </c>
      <c r="H24" s="31" t="s">
        <v>34</v>
      </c>
      <c r="I24" s="33">
        <v>8</v>
      </c>
      <c r="J24" s="52">
        <v>15</v>
      </c>
      <c r="K24" s="53">
        <v>39139</v>
      </c>
      <c r="L24" s="53">
        <v>1732</v>
      </c>
      <c r="M24" s="34">
        <f t="shared" si="0"/>
        <v>-0.32159669445879147</v>
      </c>
      <c r="N24" s="35">
        <v>67765</v>
      </c>
      <c r="O24" s="35">
        <v>45972</v>
      </c>
      <c r="P24" s="35">
        <v>2036</v>
      </c>
      <c r="Q24" s="48">
        <v>1379175</v>
      </c>
      <c r="R24" s="35">
        <f t="shared" si="1"/>
        <v>1425147</v>
      </c>
      <c r="S24" s="47">
        <v>50170</v>
      </c>
      <c r="T24" s="37">
        <f t="shared" si="2"/>
        <v>52206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62</v>
      </c>
      <c r="G25" s="55" t="s">
        <v>38</v>
      </c>
      <c r="H25" s="31" t="s">
        <v>39</v>
      </c>
      <c r="I25" s="33">
        <v>4</v>
      </c>
      <c r="J25" s="33">
        <v>11</v>
      </c>
      <c r="K25" s="35">
        <v>36280</v>
      </c>
      <c r="L25" s="35">
        <v>1040</v>
      </c>
      <c r="M25" s="34">
        <f t="shared" si="0"/>
        <v>-0.21165085032415676</v>
      </c>
      <c r="N25" s="35">
        <v>53215</v>
      </c>
      <c r="O25" s="35">
        <v>41952</v>
      </c>
      <c r="P25" s="35">
        <v>1230</v>
      </c>
      <c r="Q25" s="48">
        <v>144253</v>
      </c>
      <c r="R25" s="35">
        <f t="shared" si="1"/>
        <v>186205</v>
      </c>
      <c r="S25" s="47">
        <v>4204</v>
      </c>
      <c r="T25" s="37">
        <f t="shared" si="2"/>
        <v>5434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51</v>
      </c>
      <c r="G26" s="55" t="s">
        <v>45</v>
      </c>
      <c r="H26" s="31" t="s">
        <v>37</v>
      </c>
      <c r="I26" s="33">
        <v>7</v>
      </c>
      <c r="J26" s="52">
        <v>4</v>
      </c>
      <c r="K26" s="53">
        <v>15356</v>
      </c>
      <c r="L26" s="53">
        <v>575</v>
      </c>
      <c r="M26" s="34">
        <f t="shared" si="0"/>
        <v>-0.13702986220256586</v>
      </c>
      <c r="N26" s="35">
        <v>27359</v>
      </c>
      <c r="O26" s="35">
        <v>23610</v>
      </c>
      <c r="P26" s="35">
        <v>964</v>
      </c>
      <c r="Q26" s="48">
        <v>463220.24</v>
      </c>
      <c r="R26" s="35">
        <f t="shared" si="1"/>
        <v>486830.24</v>
      </c>
      <c r="S26" s="47">
        <v>16886</v>
      </c>
      <c r="T26" s="37">
        <f t="shared" si="2"/>
        <v>17850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77</v>
      </c>
      <c r="G27" s="55" t="s">
        <v>36</v>
      </c>
      <c r="H27" s="31" t="s">
        <v>37</v>
      </c>
      <c r="I27" s="33">
        <v>6</v>
      </c>
      <c r="J27" s="33">
        <v>3</v>
      </c>
      <c r="K27" s="53">
        <v>11048</v>
      </c>
      <c r="L27" s="53">
        <v>383</v>
      </c>
      <c r="M27" s="34">
        <f t="shared" si="0"/>
        <v>-0.3190894568690096</v>
      </c>
      <c r="N27" s="35">
        <v>22536</v>
      </c>
      <c r="O27" s="35">
        <v>15345</v>
      </c>
      <c r="P27" s="35">
        <v>582</v>
      </c>
      <c r="Q27" s="48">
        <v>295597</v>
      </c>
      <c r="R27" s="35">
        <f t="shared" si="1"/>
        <v>310942</v>
      </c>
      <c r="S27" s="47">
        <v>10802</v>
      </c>
      <c r="T27" s="37">
        <f t="shared" si="2"/>
        <v>11384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15</v>
      </c>
      <c r="F28" s="31" t="s">
        <v>52</v>
      </c>
      <c r="G28" s="55" t="s">
        <v>38</v>
      </c>
      <c r="H28" s="31" t="s">
        <v>37</v>
      </c>
      <c r="I28" s="33">
        <v>7</v>
      </c>
      <c r="J28" s="52">
        <v>2</v>
      </c>
      <c r="K28" s="53">
        <v>11382</v>
      </c>
      <c r="L28" s="53">
        <v>354</v>
      </c>
      <c r="M28" s="34">
        <f t="shared" si="0"/>
        <v>-0.33145108338804985</v>
      </c>
      <c r="N28" s="35">
        <v>22845</v>
      </c>
      <c r="O28" s="35">
        <v>15273</v>
      </c>
      <c r="P28" s="35">
        <v>504</v>
      </c>
      <c r="Q28" s="48">
        <v>219186</v>
      </c>
      <c r="R28" s="35">
        <f t="shared" si="1"/>
        <v>234459</v>
      </c>
      <c r="S28" s="47">
        <v>7289</v>
      </c>
      <c r="T28" s="37">
        <f t="shared" si="2"/>
        <v>7793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72</v>
      </c>
      <c r="G29" s="55" t="s">
        <v>38</v>
      </c>
      <c r="H29" s="31" t="s">
        <v>34</v>
      </c>
      <c r="I29" s="33">
        <v>2</v>
      </c>
      <c r="J29" s="33">
        <v>1</v>
      </c>
      <c r="K29" s="35">
        <v>9900</v>
      </c>
      <c r="L29" s="35">
        <v>419</v>
      </c>
      <c r="M29" s="34">
        <f t="shared" si="0"/>
        <v>-0.3464263337992193</v>
      </c>
      <c r="N29" s="35">
        <v>20749</v>
      </c>
      <c r="O29" s="35">
        <v>13561</v>
      </c>
      <c r="P29" s="35">
        <v>603</v>
      </c>
      <c r="Q29" s="48">
        <v>20749</v>
      </c>
      <c r="R29" s="35">
        <f t="shared" si="1"/>
        <v>34310</v>
      </c>
      <c r="S29" s="47">
        <v>947</v>
      </c>
      <c r="T29" s="37">
        <f t="shared" si="2"/>
        <v>1550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57</v>
      </c>
      <c r="G30" s="55" t="s">
        <v>38</v>
      </c>
      <c r="H30" s="31" t="s">
        <v>58</v>
      </c>
      <c r="I30" s="33">
        <v>5</v>
      </c>
      <c r="J30" s="33">
        <v>2</v>
      </c>
      <c r="K30" s="35">
        <v>8913</v>
      </c>
      <c r="L30" s="35">
        <v>292</v>
      </c>
      <c r="M30" s="34">
        <f t="shared" si="0"/>
        <v>-0.3221494524371913</v>
      </c>
      <c r="N30" s="35">
        <v>18628</v>
      </c>
      <c r="O30" s="35">
        <v>12627</v>
      </c>
      <c r="P30" s="35">
        <v>441</v>
      </c>
      <c r="Q30" s="48">
        <v>180299</v>
      </c>
      <c r="R30" s="35">
        <f t="shared" si="1"/>
        <v>192926</v>
      </c>
      <c r="S30" s="47">
        <v>6632</v>
      </c>
      <c r="T30" s="37">
        <f t="shared" si="2"/>
        <v>7073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23</v>
      </c>
      <c r="F31" s="31" t="s">
        <v>46</v>
      </c>
      <c r="G31" s="55" t="s">
        <v>38</v>
      </c>
      <c r="H31" s="31" t="s">
        <v>37</v>
      </c>
      <c r="I31" s="33">
        <v>16</v>
      </c>
      <c r="J31" s="33">
        <v>2</v>
      </c>
      <c r="K31" s="53">
        <v>8795</v>
      </c>
      <c r="L31" s="53">
        <v>273</v>
      </c>
      <c r="M31" s="34">
        <f t="shared" si="0"/>
        <v>-0.03523593653410262</v>
      </c>
      <c r="N31" s="35">
        <v>9706</v>
      </c>
      <c r="O31" s="35">
        <v>9364</v>
      </c>
      <c r="P31" s="35">
        <v>292</v>
      </c>
      <c r="Q31" s="48">
        <v>770532</v>
      </c>
      <c r="R31" s="35">
        <f t="shared" si="1"/>
        <v>779896</v>
      </c>
      <c r="S31" s="47">
        <v>22294</v>
      </c>
      <c r="T31" s="37">
        <f t="shared" si="2"/>
        <v>22586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 t="s">
        <v>35</v>
      </c>
      <c r="F32" s="31" t="s">
        <v>80</v>
      </c>
      <c r="G32" s="55" t="s">
        <v>38</v>
      </c>
      <c r="H32" s="31" t="s">
        <v>34</v>
      </c>
      <c r="I32" s="33">
        <v>1</v>
      </c>
      <c r="J32" s="33">
        <v>1</v>
      </c>
      <c r="K32" s="35">
        <v>6543</v>
      </c>
      <c r="L32" s="35">
        <v>383</v>
      </c>
      <c r="M32" s="34" t="e">
        <f t="shared" si="0"/>
        <v>#DIV/0!</v>
      </c>
      <c r="N32" s="35"/>
      <c r="O32" s="35">
        <v>8229</v>
      </c>
      <c r="P32" s="35">
        <v>487</v>
      </c>
      <c r="Q32" s="48"/>
      <c r="R32" s="35">
        <f t="shared" si="1"/>
        <v>8229</v>
      </c>
      <c r="S32" s="47"/>
      <c r="T32" s="37">
        <f t="shared" si="2"/>
        <v>487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20</v>
      </c>
      <c r="F33" s="31" t="s">
        <v>50</v>
      </c>
      <c r="G33" s="55" t="s">
        <v>38</v>
      </c>
      <c r="H33" s="31" t="s">
        <v>39</v>
      </c>
      <c r="I33" s="33">
        <v>8</v>
      </c>
      <c r="J33" s="52">
        <v>2</v>
      </c>
      <c r="K33" s="53">
        <v>6663</v>
      </c>
      <c r="L33" s="53">
        <v>182</v>
      </c>
      <c r="M33" s="34">
        <f t="shared" si="0"/>
        <v>-0.36417517286796175</v>
      </c>
      <c r="N33" s="35">
        <v>12148</v>
      </c>
      <c r="O33" s="35">
        <v>7724</v>
      </c>
      <c r="P33" s="35">
        <v>211</v>
      </c>
      <c r="Q33" s="48">
        <v>801724</v>
      </c>
      <c r="R33" s="35">
        <f t="shared" si="1"/>
        <v>809448</v>
      </c>
      <c r="S33" s="47">
        <v>21880</v>
      </c>
      <c r="T33" s="37">
        <f t="shared" si="2"/>
        <v>22091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 t="s">
        <v>35</v>
      </c>
      <c r="F34" s="31" t="s">
        <v>81</v>
      </c>
      <c r="G34" s="55" t="s">
        <v>38</v>
      </c>
      <c r="H34" s="31" t="s">
        <v>34</v>
      </c>
      <c r="I34" s="33">
        <v>1</v>
      </c>
      <c r="J34" s="33">
        <v>1</v>
      </c>
      <c r="K34" s="35">
        <v>4695</v>
      </c>
      <c r="L34" s="35">
        <v>284</v>
      </c>
      <c r="M34" s="34" t="e">
        <f t="shared" si="0"/>
        <v>#DIV/0!</v>
      </c>
      <c r="N34" s="35"/>
      <c r="O34" s="35">
        <v>6695</v>
      </c>
      <c r="P34" s="35">
        <v>429</v>
      </c>
      <c r="Q34" s="48"/>
      <c r="R34" s="35">
        <f t="shared" si="1"/>
        <v>6695</v>
      </c>
      <c r="S34" s="47"/>
      <c r="T34" s="37">
        <f t="shared" si="2"/>
        <v>429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28</v>
      </c>
      <c r="F35" s="31" t="s">
        <v>63</v>
      </c>
      <c r="G35" s="55" t="s">
        <v>60</v>
      </c>
      <c r="H35" s="31" t="s">
        <v>34</v>
      </c>
      <c r="I35" s="33">
        <v>4</v>
      </c>
      <c r="J35" s="33">
        <v>5</v>
      </c>
      <c r="K35" s="35">
        <v>3791</v>
      </c>
      <c r="L35" s="35">
        <v>169</v>
      </c>
      <c r="M35" s="34">
        <f t="shared" si="0"/>
        <v>-0.24051185109786244</v>
      </c>
      <c r="N35" s="35">
        <v>6877</v>
      </c>
      <c r="O35" s="35">
        <v>5223</v>
      </c>
      <c r="P35" s="35">
        <v>229</v>
      </c>
      <c r="Q35" s="48">
        <v>32554</v>
      </c>
      <c r="R35" s="35">
        <f t="shared" si="1"/>
        <v>37777</v>
      </c>
      <c r="S35" s="47">
        <v>1270</v>
      </c>
      <c r="T35" s="37">
        <f t="shared" si="2"/>
        <v>1499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26</v>
      </c>
      <c r="F36" s="31" t="s">
        <v>56</v>
      </c>
      <c r="G36" s="55" t="s">
        <v>40</v>
      </c>
      <c r="H36" s="31" t="s">
        <v>34</v>
      </c>
      <c r="I36" s="33">
        <v>5</v>
      </c>
      <c r="J36" s="33">
        <v>3</v>
      </c>
      <c r="K36" s="35">
        <v>4898</v>
      </c>
      <c r="L36" s="35">
        <v>135</v>
      </c>
      <c r="M36" s="34">
        <f t="shared" si="0"/>
        <v>-0.31106996429043776</v>
      </c>
      <c r="N36" s="35">
        <v>7561</v>
      </c>
      <c r="O36" s="35">
        <v>5209</v>
      </c>
      <c r="P36" s="35">
        <v>146</v>
      </c>
      <c r="Q36" s="48">
        <v>124283</v>
      </c>
      <c r="R36" s="35">
        <f t="shared" si="1"/>
        <v>129492</v>
      </c>
      <c r="S36" s="47">
        <v>3835</v>
      </c>
      <c r="T36" s="37">
        <f t="shared" si="2"/>
        <v>3981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 t="s">
        <v>35</v>
      </c>
      <c r="F37" s="31" t="s">
        <v>83</v>
      </c>
      <c r="G37" s="55" t="s">
        <v>38</v>
      </c>
      <c r="H37" s="31" t="s">
        <v>34</v>
      </c>
      <c r="I37" s="33">
        <v>1</v>
      </c>
      <c r="J37" s="33">
        <v>1</v>
      </c>
      <c r="K37" s="35">
        <v>3436</v>
      </c>
      <c r="L37" s="35">
        <v>201</v>
      </c>
      <c r="M37" s="34" t="e">
        <f t="shared" si="0"/>
        <v>#DIV/0!</v>
      </c>
      <c r="N37" s="35"/>
      <c r="O37" s="35">
        <v>5208</v>
      </c>
      <c r="P37" s="35">
        <v>305</v>
      </c>
      <c r="Q37" s="48"/>
      <c r="R37" s="35">
        <f t="shared" si="1"/>
        <v>5208</v>
      </c>
      <c r="S37" s="47"/>
      <c r="T37" s="37">
        <f t="shared" si="2"/>
        <v>305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56" s="40" customFormat="1" ht="12.75">
      <c r="D38" s="32">
        <v>29</v>
      </c>
      <c r="E38" s="32">
        <v>21</v>
      </c>
      <c r="F38" s="31" t="s">
        <v>59</v>
      </c>
      <c r="G38" s="55" t="s">
        <v>60</v>
      </c>
      <c r="H38" s="31" t="s">
        <v>42</v>
      </c>
      <c r="I38" s="33">
        <v>5</v>
      </c>
      <c r="J38" s="33">
        <v>3</v>
      </c>
      <c r="K38" s="35">
        <v>3884</v>
      </c>
      <c r="L38" s="35">
        <v>122</v>
      </c>
      <c r="M38" s="34">
        <f t="shared" si="0"/>
        <v>-0.5238139971817755</v>
      </c>
      <c r="N38" s="35">
        <v>10645</v>
      </c>
      <c r="O38" s="35">
        <v>5069</v>
      </c>
      <c r="P38" s="35">
        <v>170</v>
      </c>
      <c r="Q38" s="48">
        <v>53470</v>
      </c>
      <c r="R38" s="35">
        <f t="shared" si="1"/>
        <v>58539</v>
      </c>
      <c r="S38" s="47">
        <v>1847</v>
      </c>
      <c r="T38" s="37">
        <f t="shared" si="2"/>
        <v>2017</v>
      </c>
      <c r="U38" s="22"/>
      <c r="V38" s="36"/>
      <c r="W38" s="38"/>
      <c r="X38" s="3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4:256" s="40" customFormat="1" ht="12.75">
      <c r="D39" s="32">
        <v>30</v>
      </c>
      <c r="E39" s="32" t="s">
        <v>35</v>
      </c>
      <c r="F39" s="31" t="s">
        <v>82</v>
      </c>
      <c r="G39" s="55" t="s">
        <v>38</v>
      </c>
      <c r="H39" s="31" t="s">
        <v>34</v>
      </c>
      <c r="I39" s="33">
        <v>1</v>
      </c>
      <c r="J39" s="33">
        <v>1</v>
      </c>
      <c r="K39" s="35">
        <v>3437</v>
      </c>
      <c r="L39" s="35">
        <v>221</v>
      </c>
      <c r="M39" s="34" t="e">
        <f t="shared" si="0"/>
        <v>#DIV/0!</v>
      </c>
      <c r="N39" s="35"/>
      <c r="O39" s="35">
        <v>4988</v>
      </c>
      <c r="P39" s="35">
        <v>321</v>
      </c>
      <c r="Q39" s="48"/>
      <c r="R39" s="35">
        <f t="shared" si="1"/>
        <v>4988</v>
      </c>
      <c r="S39" s="47"/>
      <c r="T39" s="37">
        <f t="shared" si="2"/>
        <v>321</v>
      </c>
      <c r="U39" s="22"/>
      <c r="V39" s="36"/>
      <c r="W39" s="38"/>
      <c r="X39" s="3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4:256" s="40" customFormat="1" ht="12.75">
      <c r="D40" s="32">
        <v>31</v>
      </c>
      <c r="E40" s="32" t="s">
        <v>35</v>
      </c>
      <c r="F40" s="31" t="s">
        <v>84</v>
      </c>
      <c r="G40" s="55" t="s">
        <v>38</v>
      </c>
      <c r="H40" s="31" t="s">
        <v>34</v>
      </c>
      <c r="I40" s="33">
        <v>1</v>
      </c>
      <c r="J40" s="33">
        <v>1</v>
      </c>
      <c r="K40" s="35">
        <v>3127</v>
      </c>
      <c r="L40" s="35">
        <v>189</v>
      </c>
      <c r="M40" s="34" t="e">
        <f t="shared" si="0"/>
        <v>#DIV/0!</v>
      </c>
      <c r="N40" s="35"/>
      <c r="O40" s="35">
        <v>4839</v>
      </c>
      <c r="P40" s="35">
        <v>302</v>
      </c>
      <c r="Q40" s="48"/>
      <c r="R40" s="35">
        <f t="shared" si="1"/>
        <v>4839</v>
      </c>
      <c r="S40" s="47"/>
      <c r="T40" s="37">
        <f t="shared" si="2"/>
        <v>302</v>
      </c>
      <c r="U40" s="22"/>
      <c r="V40" s="36"/>
      <c r="W40" s="38"/>
      <c r="X40" s="3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4:256" s="40" customFormat="1" ht="12.75">
      <c r="D41" s="32">
        <v>32</v>
      </c>
      <c r="E41" s="32">
        <v>25</v>
      </c>
      <c r="F41" s="31" t="s">
        <v>74</v>
      </c>
      <c r="G41" s="55" t="s">
        <v>38</v>
      </c>
      <c r="H41" s="31" t="s">
        <v>34</v>
      </c>
      <c r="I41" s="33">
        <v>2</v>
      </c>
      <c r="J41" s="33">
        <v>1</v>
      </c>
      <c r="K41" s="35">
        <v>3312</v>
      </c>
      <c r="L41" s="35">
        <v>200</v>
      </c>
      <c r="M41" s="34">
        <f t="shared" si="0"/>
        <v>-0.4755510514314669</v>
      </c>
      <c r="N41" s="35">
        <v>7894</v>
      </c>
      <c r="O41" s="35">
        <v>4140</v>
      </c>
      <c r="P41" s="35">
        <v>250</v>
      </c>
      <c r="Q41" s="48">
        <v>7894</v>
      </c>
      <c r="R41" s="35">
        <f t="shared" si="1"/>
        <v>12034</v>
      </c>
      <c r="S41" s="47">
        <v>465</v>
      </c>
      <c r="T41" s="37">
        <f t="shared" si="2"/>
        <v>715</v>
      </c>
      <c r="U41" s="22"/>
      <c r="V41" s="36"/>
      <c r="W41" s="38"/>
      <c r="X41" s="3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4:256" s="40" customFormat="1" ht="12.75">
      <c r="D42" s="32">
        <v>33</v>
      </c>
      <c r="E42" s="32" t="s">
        <v>35</v>
      </c>
      <c r="F42" s="31" t="s">
        <v>79</v>
      </c>
      <c r="G42" s="55" t="s">
        <v>38</v>
      </c>
      <c r="H42" s="31" t="s">
        <v>42</v>
      </c>
      <c r="I42" s="33">
        <v>1</v>
      </c>
      <c r="J42" s="33">
        <v>1</v>
      </c>
      <c r="K42" s="35">
        <v>2572</v>
      </c>
      <c r="L42" s="35">
        <v>94</v>
      </c>
      <c r="M42" s="34" t="e">
        <f t="shared" si="0"/>
        <v>#DIV/0!</v>
      </c>
      <c r="N42" s="35"/>
      <c r="O42" s="35">
        <v>3914</v>
      </c>
      <c r="P42" s="35">
        <v>152</v>
      </c>
      <c r="Q42" s="48"/>
      <c r="R42" s="35">
        <f t="shared" si="1"/>
        <v>3914</v>
      </c>
      <c r="S42" s="47"/>
      <c r="T42" s="37">
        <f t="shared" si="2"/>
        <v>152</v>
      </c>
      <c r="U42" s="22"/>
      <c r="V42" s="36"/>
      <c r="W42" s="38"/>
      <c r="X42" s="3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4:256" s="40" customFormat="1" ht="12.75">
      <c r="D43" s="32">
        <v>34</v>
      </c>
      <c r="E43" s="32">
        <v>27</v>
      </c>
      <c r="F43" s="31" t="s">
        <v>73</v>
      </c>
      <c r="G43" s="55" t="s">
        <v>38</v>
      </c>
      <c r="H43" s="31" t="s">
        <v>34</v>
      </c>
      <c r="I43" s="33">
        <v>2</v>
      </c>
      <c r="J43" s="33">
        <v>1</v>
      </c>
      <c r="K43" s="35">
        <v>2811</v>
      </c>
      <c r="L43" s="35">
        <v>154</v>
      </c>
      <c r="M43" s="34">
        <f t="shared" si="0"/>
        <v>-0.4808255473434667</v>
      </c>
      <c r="N43" s="35">
        <v>7171</v>
      </c>
      <c r="O43" s="35">
        <v>3723</v>
      </c>
      <c r="P43" s="35">
        <v>204</v>
      </c>
      <c r="Q43" s="48">
        <v>7171</v>
      </c>
      <c r="R43" s="35">
        <f t="shared" si="1"/>
        <v>10894</v>
      </c>
      <c r="S43" s="47">
        <v>388</v>
      </c>
      <c r="T43" s="37">
        <f t="shared" si="2"/>
        <v>592</v>
      </c>
      <c r="U43" s="22"/>
      <c r="V43" s="36"/>
      <c r="W43" s="38"/>
      <c r="X43" s="39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4:256" s="40" customFormat="1" ht="12.75">
      <c r="D44" s="32">
        <v>35</v>
      </c>
      <c r="E44" s="32">
        <v>31</v>
      </c>
      <c r="F44" s="31" t="s">
        <v>48</v>
      </c>
      <c r="G44" s="55" t="s">
        <v>33</v>
      </c>
      <c r="H44" s="31" t="s">
        <v>37</v>
      </c>
      <c r="I44" s="33">
        <v>10</v>
      </c>
      <c r="J44" s="33">
        <v>5</v>
      </c>
      <c r="K44" s="53">
        <v>1666</v>
      </c>
      <c r="L44" s="53">
        <v>108</v>
      </c>
      <c r="M44" s="34">
        <f t="shared" si="0"/>
        <v>-0.12230215827338131</v>
      </c>
      <c r="N44" s="35">
        <v>3614</v>
      </c>
      <c r="O44" s="35">
        <v>3172</v>
      </c>
      <c r="P44" s="35">
        <v>201</v>
      </c>
      <c r="Q44" s="48">
        <v>285640</v>
      </c>
      <c r="R44" s="35">
        <f t="shared" si="1"/>
        <v>288812</v>
      </c>
      <c r="S44" s="47">
        <v>10809</v>
      </c>
      <c r="T44" s="37">
        <f t="shared" si="2"/>
        <v>11010</v>
      </c>
      <c r="U44" s="22"/>
      <c r="V44" s="36"/>
      <c r="W44" s="38"/>
      <c r="X44" s="39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4:256" s="40" customFormat="1" ht="12.75">
      <c r="D45" s="32">
        <v>36</v>
      </c>
      <c r="E45" s="32">
        <v>22</v>
      </c>
      <c r="F45" s="31" t="s">
        <v>53</v>
      </c>
      <c r="G45" s="55" t="s">
        <v>41</v>
      </c>
      <c r="H45" s="31" t="s">
        <v>34</v>
      </c>
      <c r="I45" s="33">
        <v>6</v>
      </c>
      <c r="J45" s="33">
        <v>5</v>
      </c>
      <c r="K45" s="53">
        <v>2690</v>
      </c>
      <c r="L45" s="53">
        <v>163</v>
      </c>
      <c r="M45" s="34">
        <f t="shared" si="0"/>
        <v>-0.7401468315301392</v>
      </c>
      <c r="N45" s="35">
        <v>10352</v>
      </c>
      <c r="O45" s="35">
        <v>2690</v>
      </c>
      <c r="P45" s="35">
        <v>163</v>
      </c>
      <c r="Q45" s="48">
        <v>127450</v>
      </c>
      <c r="R45" s="35">
        <f t="shared" si="1"/>
        <v>130140</v>
      </c>
      <c r="S45" s="47">
        <v>4966</v>
      </c>
      <c r="T45" s="37">
        <f t="shared" si="2"/>
        <v>5129</v>
      </c>
      <c r="U45" s="22"/>
      <c r="V45" s="36"/>
      <c r="W45" s="38"/>
      <c r="X45" s="39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4:256" s="40" customFormat="1" ht="12.75">
      <c r="D46" s="32">
        <v>37</v>
      </c>
      <c r="E46" s="32">
        <v>29</v>
      </c>
      <c r="F46" s="31" t="s">
        <v>64</v>
      </c>
      <c r="G46" s="55" t="s">
        <v>38</v>
      </c>
      <c r="H46" s="31" t="s">
        <v>42</v>
      </c>
      <c r="I46" s="33">
        <v>4</v>
      </c>
      <c r="J46" s="33">
        <v>1</v>
      </c>
      <c r="K46" s="35">
        <v>1575</v>
      </c>
      <c r="L46" s="35">
        <v>63</v>
      </c>
      <c r="M46" s="34">
        <f t="shared" si="0"/>
        <v>-0.6053593179049939</v>
      </c>
      <c r="N46" s="35">
        <v>6568</v>
      </c>
      <c r="O46" s="35">
        <v>2592</v>
      </c>
      <c r="P46" s="35">
        <v>109</v>
      </c>
      <c r="Q46" s="48">
        <v>24431</v>
      </c>
      <c r="R46" s="35">
        <f t="shared" si="1"/>
        <v>27023</v>
      </c>
      <c r="S46" s="47">
        <v>901</v>
      </c>
      <c r="T46" s="37">
        <f t="shared" si="2"/>
        <v>1010</v>
      </c>
      <c r="U46" s="22"/>
      <c r="V46" s="36"/>
      <c r="W46" s="38"/>
      <c r="X46" s="39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4:22" ht="13.5" thickBot="1">
      <c r="D47" s="41"/>
      <c r="E47" s="42"/>
      <c r="F47" s="42"/>
      <c r="G47" s="42"/>
      <c r="H47" s="42"/>
      <c r="I47" s="42"/>
      <c r="J47" s="42"/>
      <c r="K47" s="43">
        <f>SUM(K10:K46)</f>
        <v>1433012</v>
      </c>
      <c r="L47" s="43">
        <f>SUM(L10:L46)</f>
        <v>48899</v>
      </c>
      <c r="M47" s="44">
        <f t="shared" si="0"/>
        <v>-0.02117940668604168</v>
      </c>
      <c r="N47" s="43">
        <f aca="true" t="shared" si="3" ref="N47:T47">SUM(N10:N46)</f>
        <v>1858409</v>
      </c>
      <c r="O47" s="43">
        <f t="shared" si="3"/>
        <v>1819049</v>
      </c>
      <c r="P47" s="43">
        <f t="shared" si="3"/>
        <v>65911</v>
      </c>
      <c r="Q47" s="43">
        <f t="shared" si="3"/>
        <v>13105310.24</v>
      </c>
      <c r="R47" s="43">
        <f t="shared" si="3"/>
        <v>14924359.24</v>
      </c>
      <c r="S47" s="43">
        <f t="shared" si="3"/>
        <v>443296</v>
      </c>
      <c r="T47" s="43">
        <f t="shared" si="3"/>
        <v>509207</v>
      </c>
      <c r="U47" s="45"/>
      <c r="V47" s="46">
        <f>SUM(V10:V19)</f>
        <v>0</v>
      </c>
    </row>
    <row r="50" spans="15:16" ht="12.75">
      <c r="O50" s="51"/>
      <c r="P50" s="50"/>
    </row>
    <row r="51" ht="12.75">
      <c r="F51" s="54"/>
    </row>
    <row r="53" spans="16:256" s="3" customFormat="1" ht="12.75">
      <c r="P53" s="46"/>
      <c r="Q53" s="46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2011-10-13T11:59:34Z</cp:lastPrinted>
  <dcterms:created xsi:type="dcterms:W3CDTF">2010-01-07T12:33:24Z</dcterms:created>
  <dcterms:modified xsi:type="dcterms:W3CDTF">2011-10-21T09:00:09Z</dcterms:modified>
  <cp:category/>
  <cp:version/>
  <cp:contentType/>
  <cp:contentStatus/>
</cp:coreProperties>
</file>