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6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<sst xmlns="http://schemas.openxmlformats.org/spreadsheetml/2006/main" count="62" uniqueCount="39">
  <si>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</si>
  <si>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</si>
  <si>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</si>
  <si>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</si>
  <si>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</si>
  <si>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</si>
  <si>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</si>
  <si>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</si>
  <si>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</si>
  <si>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</si>
  <si>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</si>
  <si>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</si>
  <si>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</si>
  <si>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</si>
  <si>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</si>
  <si>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</si>
  <si>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</si>
  <si>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</si>
  <si>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</si>
  <si>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</si>
  <si>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</si>
  <si>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Rio 2</t>
  </si>
  <si>
    <t>InterCom</t>
  </si>
  <si>
    <t>n/a</t>
  </si>
  <si>
    <t>Captain America: The Winter Soldier</t>
  </si>
  <si>
    <t>Forum Hungary</t>
  </si>
  <si>
    <t>Transcendence</t>
  </si>
  <si>
    <t>Pro Video</t>
  </si>
  <si>
    <t>Noah</t>
  </si>
  <si>
    <t>UIP</t>
  </si>
  <si>
    <t>Divergent</t>
  </si>
  <si>
    <t>The Grand Budapest Hotel</t>
  </si>
  <si>
    <t>Son of God</t>
  </si>
  <si>
    <t>A Company</t>
  </si>
  <si>
    <t>Mr. Peabody &amp; Sherman</t>
  </si>
  <si>
    <t>32+48</t>
  </si>
  <si>
    <t>Ride Along</t>
  </si>
  <si>
    <t>Les Profs</t>
  </si>
  <si>
    <t>Cinetel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</si>
</sst>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0" fontId="14" fillId="0" borderId="26" xfId="40" applyNumberFormat="1" applyFont="1" applyBorder="1" applyAlignment="1">
      <alignment/>
    </xf>
    <xf numFmtId="190" fontId="14" fillId="0" borderId="26" xfId="40" applyNumberFormat="1" applyFont="1" applyFill="1" applyBorder="1" applyAlignment="1">
      <alignment/>
    </xf>
    <xf numFmtId="3" fontId="15" fillId="34" borderId="31" xfId="43" applyNumberFormat="1" applyFont="1" applyFill="1" applyBorder="1" applyAlignment="1" applyProtection="1">
      <alignment horizontal="right"/>
      <protection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190" fontId="15" fillId="0" borderId="26" xfId="40" applyNumberFormat="1" applyFont="1" applyBorder="1" applyAlignment="1">
      <alignment/>
    </xf>
    <xf numFmtId="190" fontId="15" fillId="0" borderId="26" xfId="40" applyNumberFormat="1" applyFont="1" applyFill="1" applyBorder="1" applyAlignment="1">
      <alignment/>
    </xf>
    <xf numFmtId="3" fontId="14" fillId="34" borderId="31" xfId="65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 horizontal="right"/>
    </xf>
    <xf numFmtId="190" fontId="15" fillId="34" borderId="26" xfId="43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/>
    </xf>
    <xf numFmtId="3" fontId="15" fillId="34" borderId="26" xfId="56" applyNumberFormat="1" applyFont="1" applyFill="1" applyBorder="1">
      <alignment/>
      <protection/>
    </xf>
    <xf numFmtId="190" fontId="14" fillId="0" borderId="26" xfId="43" applyNumberFormat="1" applyFont="1" applyBorder="1" applyAlignment="1">
      <alignment/>
    </xf>
    <xf numFmtId="190" fontId="14" fillId="0" borderId="26" xfId="43" applyNumberFormat="1" applyFont="1" applyFill="1" applyBorder="1" applyAlignment="1">
      <alignment/>
    </xf>
    <xf numFmtId="190" fontId="15" fillId="0" borderId="26" xfId="43" applyNumberFormat="1" applyFont="1" applyBorder="1" applyAlignment="1">
      <alignment/>
    </xf>
    <xf numFmtId="190" fontId="15" fillId="0" borderId="26" xfId="43" applyNumberFormat="1" applyFont="1" applyFill="1" applyBorder="1" applyAlignment="1">
      <alignment/>
    </xf>
    <xf numFmtId="3" fontId="14" fillId="0" borderId="26" xfId="41" applyNumberFormat="1" applyFont="1" applyFill="1" applyBorder="1" applyAlignment="1" applyProtection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16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17-20 APRIL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58" t="s">
        <v>0</v>
      </c>
      <c r="D2" s="60" t="s">
        <v>1</v>
      </c>
      <c r="E2" s="60" t="s">
        <v>2</v>
      </c>
      <c r="F2" s="64" t="s">
        <v>3</v>
      </c>
      <c r="G2" s="64" t="s">
        <v>4</v>
      </c>
      <c r="H2" s="64" t="s">
        <v>5</v>
      </c>
      <c r="I2" s="63" t="s">
        <v>18</v>
      </c>
      <c r="J2" s="63"/>
      <c r="K2" s="63" t="s">
        <v>6</v>
      </c>
      <c r="L2" s="63"/>
      <c r="M2" s="63" t="s">
        <v>7</v>
      </c>
      <c r="N2" s="63"/>
      <c r="O2" s="63" t="s">
        <v>8</v>
      </c>
      <c r="P2" s="63"/>
      <c r="Q2" s="63" t="s">
        <v>9</v>
      </c>
      <c r="R2" s="63"/>
      <c r="S2" s="63"/>
      <c r="T2" s="63"/>
      <c r="U2" s="63" t="s">
        <v>10</v>
      </c>
      <c r="V2" s="63"/>
      <c r="W2" s="63" t="s">
        <v>11</v>
      </c>
      <c r="X2" s="63"/>
      <c r="Y2" s="68"/>
    </row>
    <row r="3" spans="1:25" ht="30" customHeight="1">
      <c r="A3" s="13"/>
      <c r="B3" s="14"/>
      <c r="C3" s="59"/>
      <c r="D3" s="61"/>
      <c r="E3" s="62"/>
      <c r="F3" s="65"/>
      <c r="G3" s="65"/>
      <c r="H3" s="6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9" t="s">
        <v>21</v>
      </c>
      <c r="D4" s="70">
        <v>41739</v>
      </c>
      <c r="E4" s="71" t="s">
        <v>22</v>
      </c>
      <c r="F4" s="72">
        <v>56</v>
      </c>
      <c r="G4" s="72" t="s">
        <v>23</v>
      </c>
      <c r="H4" s="72">
        <v>2</v>
      </c>
      <c r="I4" s="73">
        <v>12945469</v>
      </c>
      <c r="J4" s="74">
        <v>9826</v>
      </c>
      <c r="K4" s="74">
        <v>12310747</v>
      </c>
      <c r="L4" s="74">
        <v>9286</v>
      </c>
      <c r="M4" s="74">
        <v>16914141</v>
      </c>
      <c r="N4" s="74">
        <v>12695</v>
      </c>
      <c r="O4" s="74">
        <v>15208185</v>
      </c>
      <c r="P4" s="74">
        <v>11389</v>
      </c>
      <c r="Q4" s="75">
        <f>+I4+K4+M4+O4</f>
        <v>57378542</v>
      </c>
      <c r="R4" s="76">
        <f>+J4+L4+N4+P4</f>
        <v>43196</v>
      </c>
      <c r="S4" s="77" t="e">
        <f aca="true" t="shared" si="0" ref="S4:S13">IF(Q4&lt;&gt;0,R4/G4,"")</f>
        <v>#VALUE!</v>
      </c>
      <c r="T4" s="77">
        <f aca="true" t="shared" si="1" ref="T4:T13">IF(Q4&lt;&gt;0,Q4/R4,"")</f>
        <v>1328.3299842578017</v>
      </c>
      <c r="U4" s="78">
        <v>51287273</v>
      </c>
      <c r="V4" s="79">
        <f aca="true" t="shared" si="2" ref="V4:V13">IF(U4&lt;&gt;0,-(U4-Q4)/U4,"")</f>
        <v>0.11876765216197009</v>
      </c>
      <c r="W4" s="80">
        <v>123364088</v>
      </c>
      <c r="X4" s="81">
        <v>93060</v>
      </c>
      <c r="Y4" s="82">
        <f aca="true" t="shared" si="3" ref="Y4:Y13">W4/X4</f>
        <v>1325.6403180743607</v>
      </c>
    </row>
    <row r="5" spans="1:25" ht="30" customHeight="1">
      <c r="A5" s="40">
        <v>2</v>
      </c>
      <c r="B5" s="41"/>
      <c r="C5" s="69" t="s">
        <v>24</v>
      </c>
      <c r="D5" s="70">
        <v>41739</v>
      </c>
      <c r="E5" s="71" t="s">
        <v>25</v>
      </c>
      <c r="F5" s="72">
        <v>54</v>
      </c>
      <c r="G5" s="72" t="s">
        <v>23</v>
      </c>
      <c r="H5" s="72">
        <v>2</v>
      </c>
      <c r="I5" s="83">
        <v>9751218</v>
      </c>
      <c r="J5" s="83">
        <v>6569</v>
      </c>
      <c r="K5" s="83">
        <v>10791418</v>
      </c>
      <c r="L5" s="83">
        <v>7163</v>
      </c>
      <c r="M5" s="83">
        <v>14422394</v>
      </c>
      <c r="N5" s="83">
        <v>9458</v>
      </c>
      <c r="O5" s="83">
        <v>13360552</v>
      </c>
      <c r="P5" s="83">
        <v>8537</v>
      </c>
      <c r="Q5" s="75">
        <f>+I5+K5+M5+O5</f>
        <v>48325582</v>
      </c>
      <c r="R5" s="76">
        <f>+J5+L5+N5+P5</f>
        <v>31727</v>
      </c>
      <c r="S5" s="77" t="e">
        <f t="shared" si="0"/>
        <v>#VALUE!</v>
      </c>
      <c r="T5" s="77">
        <f t="shared" si="1"/>
        <v>1523.1689727991932</v>
      </c>
      <c r="U5" s="78">
        <v>78739637</v>
      </c>
      <c r="V5" s="79">
        <f t="shared" si="2"/>
        <v>-0.386261051724178</v>
      </c>
      <c r="W5" s="48">
        <v>151487927</v>
      </c>
      <c r="X5" s="48">
        <v>101478</v>
      </c>
      <c r="Y5" s="82">
        <f t="shared" si="3"/>
        <v>1492.8154575375943</v>
      </c>
    </row>
    <row r="6" spans="1:25" ht="30" customHeight="1">
      <c r="A6" s="40">
        <v>3</v>
      </c>
      <c r="B6" s="41"/>
      <c r="C6" s="69" t="s">
        <v>26</v>
      </c>
      <c r="D6" s="70">
        <v>41746</v>
      </c>
      <c r="E6" s="71" t="s">
        <v>27</v>
      </c>
      <c r="F6" s="72">
        <v>32</v>
      </c>
      <c r="G6" s="72" t="s">
        <v>23</v>
      </c>
      <c r="H6" s="72">
        <v>1</v>
      </c>
      <c r="I6" s="84">
        <v>9495602</v>
      </c>
      <c r="J6" s="84">
        <v>7214</v>
      </c>
      <c r="K6" s="84">
        <v>9267548</v>
      </c>
      <c r="L6" s="84">
        <v>6879</v>
      </c>
      <c r="M6" s="84">
        <v>12123282</v>
      </c>
      <c r="N6" s="84">
        <v>8950</v>
      </c>
      <c r="O6" s="84">
        <v>12234285</v>
      </c>
      <c r="P6" s="84">
        <v>8942</v>
      </c>
      <c r="Q6" s="75">
        <f>+I6+K6+M6+O6</f>
        <v>43120717</v>
      </c>
      <c r="R6" s="76">
        <f>+J6+L6+N6+P6</f>
        <v>31985</v>
      </c>
      <c r="S6" s="77" t="e">
        <f t="shared" si="0"/>
        <v>#VALUE!</v>
      </c>
      <c r="T6" s="77">
        <f t="shared" si="1"/>
        <v>1348.1543536032516</v>
      </c>
      <c r="U6" s="78">
        <v>0</v>
      </c>
      <c r="V6" s="79">
        <f t="shared" si="2"/>
      </c>
      <c r="W6" s="85">
        <v>43120717</v>
      </c>
      <c r="X6" s="85">
        <v>31985</v>
      </c>
      <c r="Y6" s="82">
        <f t="shared" si="3"/>
        <v>1348.1543536032516</v>
      </c>
    </row>
    <row r="7" spans="1:25" ht="30" customHeight="1">
      <c r="A7" s="40">
        <v>4</v>
      </c>
      <c r="B7" s="41"/>
      <c r="C7" s="69" t="s">
        <v>28</v>
      </c>
      <c r="D7" s="70">
        <v>41725</v>
      </c>
      <c r="E7" s="71" t="s">
        <v>29</v>
      </c>
      <c r="F7" s="72">
        <v>52</v>
      </c>
      <c r="G7" s="72">
        <v>52</v>
      </c>
      <c r="H7" s="72">
        <v>4</v>
      </c>
      <c r="I7" s="86">
        <v>2983252</v>
      </c>
      <c r="J7" s="86">
        <v>2138</v>
      </c>
      <c r="K7" s="86">
        <v>3334320</v>
      </c>
      <c r="L7" s="86">
        <v>2454</v>
      </c>
      <c r="M7" s="86">
        <v>5549527</v>
      </c>
      <c r="N7" s="86">
        <v>3688</v>
      </c>
      <c r="O7" s="86">
        <v>6325425</v>
      </c>
      <c r="P7" s="86">
        <v>4193</v>
      </c>
      <c r="Q7" s="75">
        <f aca="true" t="shared" si="4" ref="Q7:R10">+I7+K7+M7+O7</f>
        <v>18192524</v>
      </c>
      <c r="R7" s="76">
        <f t="shared" si="4"/>
        <v>12473</v>
      </c>
      <c r="S7" s="77">
        <f t="shared" si="0"/>
        <v>239.8653846153846</v>
      </c>
      <c r="T7" s="77">
        <f t="shared" si="1"/>
        <v>1458.5523931692455</v>
      </c>
      <c r="U7" s="78">
        <v>22817223</v>
      </c>
      <c r="V7" s="79">
        <f t="shared" si="2"/>
        <v>-0.20268456858225034</v>
      </c>
      <c r="W7" s="48">
        <v>190320839</v>
      </c>
      <c r="X7" s="48">
        <v>128470</v>
      </c>
      <c r="Y7" s="82">
        <f t="shared" si="3"/>
        <v>1481.4418852650424</v>
      </c>
    </row>
    <row r="8" spans="1:25" ht="30" customHeight="1">
      <c r="A8" s="40">
        <v>5</v>
      </c>
      <c r="B8" s="41"/>
      <c r="C8" s="69" t="s">
        <v>30</v>
      </c>
      <c r="D8" s="70">
        <v>41718</v>
      </c>
      <c r="E8" s="71" t="s">
        <v>27</v>
      </c>
      <c r="F8" s="72">
        <v>32</v>
      </c>
      <c r="G8" s="72" t="s">
        <v>23</v>
      </c>
      <c r="H8" s="72">
        <v>5</v>
      </c>
      <c r="I8" s="84">
        <v>1690710</v>
      </c>
      <c r="J8" s="84">
        <v>1314</v>
      </c>
      <c r="K8" s="84">
        <v>2125600</v>
      </c>
      <c r="L8" s="84">
        <v>1784</v>
      </c>
      <c r="M8" s="84">
        <v>2600720</v>
      </c>
      <c r="N8" s="84">
        <v>1902</v>
      </c>
      <c r="O8" s="84">
        <v>2525350</v>
      </c>
      <c r="P8" s="84">
        <v>1828</v>
      </c>
      <c r="Q8" s="75">
        <f t="shared" si="4"/>
        <v>8942380</v>
      </c>
      <c r="R8" s="76">
        <f t="shared" si="4"/>
        <v>6828</v>
      </c>
      <c r="S8" s="77" t="e">
        <f t="shared" si="0"/>
        <v>#VALUE!</v>
      </c>
      <c r="T8" s="77">
        <f t="shared" si="1"/>
        <v>1309.663151728178</v>
      </c>
      <c r="U8" s="78">
        <v>8916656</v>
      </c>
      <c r="V8" s="79">
        <f t="shared" si="2"/>
        <v>0.002884938030580074</v>
      </c>
      <c r="W8" s="87">
        <v>80153214</v>
      </c>
      <c r="X8" s="87">
        <v>6209</v>
      </c>
      <c r="Y8" s="82">
        <f t="shared" si="3"/>
        <v>12909.19858270253</v>
      </c>
    </row>
    <row r="9" spans="1:25" ht="30" customHeight="1">
      <c r="A9" s="40">
        <v>6</v>
      </c>
      <c r="B9" s="41"/>
      <c r="C9" s="69" t="s">
        <v>31</v>
      </c>
      <c r="D9" s="70">
        <v>41718</v>
      </c>
      <c r="E9" s="71" t="s">
        <v>22</v>
      </c>
      <c r="F9" s="72">
        <v>27</v>
      </c>
      <c r="G9" s="72" t="s">
        <v>23</v>
      </c>
      <c r="H9" s="72">
        <v>5</v>
      </c>
      <c r="I9" s="88">
        <v>1494785</v>
      </c>
      <c r="J9" s="89">
        <v>1025</v>
      </c>
      <c r="K9" s="89">
        <v>1731396</v>
      </c>
      <c r="L9" s="89">
        <v>1155</v>
      </c>
      <c r="M9" s="89">
        <v>2029070</v>
      </c>
      <c r="N9" s="89">
        <v>1327</v>
      </c>
      <c r="O9" s="89">
        <v>2410816</v>
      </c>
      <c r="P9" s="89">
        <v>1575</v>
      </c>
      <c r="Q9" s="75">
        <f t="shared" si="4"/>
        <v>7666067</v>
      </c>
      <c r="R9" s="76">
        <f t="shared" si="4"/>
        <v>5082</v>
      </c>
      <c r="S9" s="77" t="e">
        <f t="shared" si="0"/>
        <v>#VALUE!</v>
      </c>
      <c r="T9" s="77">
        <f t="shared" si="1"/>
        <v>1508.4744195198741</v>
      </c>
      <c r="U9" s="78">
        <v>8902490</v>
      </c>
      <c r="V9" s="79">
        <f t="shared" si="2"/>
        <v>-0.13888507597312663</v>
      </c>
      <c r="W9" s="90">
        <v>84579458</v>
      </c>
      <c r="X9" s="91">
        <v>62294</v>
      </c>
      <c r="Y9" s="82">
        <f t="shared" si="3"/>
        <v>1357.7464603332585</v>
      </c>
    </row>
    <row r="10" spans="1:25" ht="30" customHeight="1">
      <c r="A10" s="40">
        <v>7</v>
      </c>
      <c r="B10" s="41"/>
      <c r="C10" s="69" t="s">
        <v>32</v>
      </c>
      <c r="D10" s="70">
        <v>41739</v>
      </c>
      <c r="E10" s="71" t="s">
        <v>33</v>
      </c>
      <c r="F10" s="72">
        <v>30</v>
      </c>
      <c r="G10" s="72" t="s">
        <v>23</v>
      </c>
      <c r="H10" s="72">
        <v>2</v>
      </c>
      <c r="I10" s="92">
        <v>1107640</v>
      </c>
      <c r="J10" s="92">
        <v>952</v>
      </c>
      <c r="K10" s="92">
        <v>1005010</v>
      </c>
      <c r="L10" s="92">
        <v>786</v>
      </c>
      <c r="M10" s="92">
        <v>1075625</v>
      </c>
      <c r="N10" s="92">
        <v>814</v>
      </c>
      <c r="O10" s="92">
        <v>1315600</v>
      </c>
      <c r="P10" s="92">
        <v>995</v>
      </c>
      <c r="Q10" s="75">
        <f>+I10+K10+M10+O10</f>
        <v>4503875</v>
      </c>
      <c r="R10" s="76">
        <f>+J10+L10+N10+P10</f>
        <v>3547</v>
      </c>
      <c r="S10" s="77" t="e">
        <f t="shared" si="0"/>
        <v>#VALUE!</v>
      </c>
      <c r="T10" s="77">
        <f t="shared" si="1"/>
        <v>1269.770228361996</v>
      </c>
      <c r="U10" s="78">
        <v>5014274</v>
      </c>
      <c r="V10" s="79">
        <f t="shared" si="2"/>
        <v>-0.10178921215713381</v>
      </c>
      <c r="W10" s="76">
        <v>12171099</v>
      </c>
      <c r="X10" s="76">
        <v>9859</v>
      </c>
      <c r="Y10" s="82">
        <f t="shared" si="3"/>
        <v>1234.5165838320318</v>
      </c>
    </row>
    <row r="11" spans="1:25" ht="30" customHeight="1">
      <c r="A11" s="40">
        <v>8</v>
      </c>
      <c r="B11" s="41"/>
      <c r="C11" s="69" t="s">
        <v>34</v>
      </c>
      <c r="D11" s="70">
        <v>41711</v>
      </c>
      <c r="E11" s="71" t="s">
        <v>22</v>
      </c>
      <c r="F11" s="72" t="s">
        <v>35</v>
      </c>
      <c r="G11" s="72" t="s">
        <v>23</v>
      </c>
      <c r="H11" s="72">
        <v>6</v>
      </c>
      <c r="I11" s="88">
        <v>1042470</v>
      </c>
      <c r="J11" s="89">
        <v>801</v>
      </c>
      <c r="K11" s="89">
        <v>1028230</v>
      </c>
      <c r="L11" s="89">
        <v>771</v>
      </c>
      <c r="M11" s="89">
        <v>1187330</v>
      </c>
      <c r="N11" s="89">
        <v>869</v>
      </c>
      <c r="O11" s="89">
        <v>1036270</v>
      </c>
      <c r="P11" s="89">
        <v>780</v>
      </c>
      <c r="Q11" s="76">
        <f>+I11+K11+M11+O11</f>
        <v>4294300</v>
      </c>
      <c r="R11" s="76">
        <f>+J11+L11+N11+P11</f>
        <v>3221</v>
      </c>
      <c r="S11" s="77" t="e">
        <f t="shared" si="0"/>
        <v>#VALUE!</v>
      </c>
      <c r="T11" s="77">
        <f t="shared" si="1"/>
        <v>1333.2194970506055</v>
      </c>
      <c r="U11" s="78">
        <v>3515260</v>
      </c>
      <c r="V11" s="79">
        <f t="shared" si="2"/>
        <v>0.22161660872879957</v>
      </c>
      <c r="W11" s="90">
        <v>83425226</v>
      </c>
      <c r="X11" s="91">
        <v>63334</v>
      </c>
      <c r="Y11" s="77">
        <f t="shared" si="3"/>
        <v>1317.226544983737</v>
      </c>
    </row>
    <row r="12" spans="1:25" ht="30" customHeight="1">
      <c r="A12" s="40">
        <v>9</v>
      </c>
      <c r="B12" s="41"/>
      <c r="C12" s="69" t="s">
        <v>36</v>
      </c>
      <c r="D12" s="70">
        <v>41718</v>
      </c>
      <c r="E12" s="71" t="s">
        <v>29</v>
      </c>
      <c r="F12" s="72">
        <v>26</v>
      </c>
      <c r="G12" s="72">
        <v>16</v>
      </c>
      <c r="H12" s="72">
        <v>5</v>
      </c>
      <c r="I12" s="83">
        <v>697015</v>
      </c>
      <c r="J12" s="83">
        <v>556</v>
      </c>
      <c r="K12" s="83">
        <v>900445</v>
      </c>
      <c r="L12" s="83">
        <v>805</v>
      </c>
      <c r="M12" s="83">
        <v>1201090</v>
      </c>
      <c r="N12" s="83">
        <v>903</v>
      </c>
      <c r="O12" s="83">
        <v>1417380</v>
      </c>
      <c r="P12" s="83">
        <v>1047</v>
      </c>
      <c r="Q12" s="75">
        <f>+I12+K12+M12+O12</f>
        <v>4215930</v>
      </c>
      <c r="R12" s="76">
        <f>+J12+L12+N12+P12</f>
        <v>3311</v>
      </c>
      <c r="S12" s="77">
        <f t="shared" si="0"/>
        <v>206.9375</v>
      </c>
      <c r="T12" s="77">
        <f t="shared" si="1"/>
        <v>1273.3101781938992</v>
      </c>
      <c r="U12" s="78">
        <v>3830465</v>
      </c>
      <c r="V12" s="79">
        <f t="shared" si="2"/>
        <v>0.10063138548452995</v>
      </c>
      <c r="W12" s="48">
        <v>41545340</v>
      </c>
      <c r="X12" s="48">
        <v>31650</v>
      </c>
      <c r="Y12" s="82">
        <f t="shared" si="3"/>
        <v>1312.6489731437598</v>
      </c>
    </row>
    <row r="13" spans="1:25" ht="30" customHeight="1">
      <c r="A13" s="40">
        <v>10</v>
      </c>
      <c r="B13" s="41"/>
      <c r="C13" s="69" t="s">
        <v>37</v>
      </c>
      <c r="D13" s="70">
        <v>41732</v>
      </c>
      <c r="E13" s="71" t="s">
        <v>38</v>
      </c>
      <c r="F13" s="72">
        <v>15</v>
      </c>
      <c r="G13" s="72" t="s">
        <v>23</v>
      </c>
      <c r="H13" s="72">
        <v>3</v>
      </c>
      <c r="I13" s="84">
        <v>1074185</v>
      </c>
      <c r="J13" s="84">
        <v>805</v>
      </c>
      <c r="K13" s="83">
        <v>871540</v>
      </c>
      <c r="L13" s="83">
        <v>664</v>
      </c>
      <c r="M13" s="83">
        <v>959180</v>
      </c>
      <c r="N13" s="83">
        <v>698</v>
      </c>
      <c r="O13" s="83">
        <v>1267384</v>
      </c>
      <c r="P13" s="83">
        <v>893</v>
      </c>
      <c r="Q13" s="76">
        <f>+I13+K13+M13+O13</f>
        <v>4172289</v>
      </c>
      <c r="R13" s="76">
        <f>+J13+L13+N13+P13</f>
        <v>3060</v>
      </c>
      <c r="S13" s="77" t="e">
        <f t="shared" si="0"/>
        <v>#VALUE!</v>
      </c>
      <c r="T13" s="77">
        <f t="shared" si="1"/>
        <v>1363.493137254902</v>
      </c>
      <c r="U13" s="78">
        <v>3545483</v>
      </c>
      <c r="V13" s="79">
        <f t="shared" si="2"/>
        <v>0.17679001704422218</v>
      </c>
      <c r="W13" s="76">
        <v>15662623</v>
      </c>
      <c r="X13" s="76">
        <v>11554</v>
      </c>
      <c r="Y13" s="77">
        <f t="shared" si="3"/>
        <v>1355.6017829323177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55" t="s">
        <v>17</v>
      </c>
      <c r="C15" s="56"/>
      <c r="D15" s="56"/>
      <c r="E15" s="57"/>
      <c r="F15" s="23"/>
      <c r="G15" s="23">
        <f>SUM(G4:G14)</f>
        <v>68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200812206</v>
      </c>
      <c r="R15" s="27">
        <f>SUM(R4:R14)</f>
        <v>144430</v>
      </c>
      <c r="S15" s="28">
        <f>R15/G15</f>
        <v>2123.970588235294</v>
      </c>
      <c r="T15" s="49">
        <f>Q15/R15</f>
        <v>1390.3773869694662</v>
      </c>
      <c r="U15" s="54">
        <v>190318876</v>
      </c>
      <c r="V15" s="38">
        <f>IF(U15&lt;&gt;0,-(U15-Q15)/U15,"")</f>
        <v>0.05513551898026132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6" t="s">
        <v>19</v>
      </c>
      <c r="V16" s="66"/>
      <c r="W16" s="66"/>
      <c r="X16" s="66"/>
      <c r="Y16" s="6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7"/>
      <c r="V17" s="67"/>
      <c r="W17" s="67"/>
      <c r="X17" s="67"/>
      <c r="Y17" s="6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7"/>
      <c r="V18" s="67"/>
      <c r="W18" s="67"/>
      <c r="X18" s="67"/>
      <c r="Y18" s="67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2014-04-22T12:09:27Z</dcterms:modified>
  <cp:category/>
  <cp:version/>
  <cp:contentType/>
  <cp:contentStatus/>
</cp:coreProperties>
</file>