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18" sheetId="1" r:id="rId1"/>
  </sheets>
  <definedNames/>
  <calcPr fullCalcOnLoad="1"/>
</workbook>
</file>

<file path=xl/sharedStrings.xml><?xml version="1.0" encoding="utf-8"?>
<sst xmlns="http://schemas.openxmlformats.org/spreadsheetml/2006/main" count="62" uniqueCount="39">
  <si>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</si>
  <si>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</si>
  <si>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</si>
  <si>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</si>
  <si>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</si>
  <si>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</si>
  <si>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</si>
  <si>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</si>
  <si>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</si>
  <si>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</si>
  <si>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</si>
  <si>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</si>
  <si>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</si>
  <si>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</si>
  <si>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</si>
  <si>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</si>
  <si>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</si>
  <si>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</si>
  <si>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</si>
  <si>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</si>
  <si>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</si>
  <si>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Brick Mansions</t>
  </si>
  <si>
    <t>Big Bang Media</t>
  </si>
  <si>
    <t>n/a</t>
  </si>
  <si>
    <t>Love Punch</t>
  </si>
  <si>
    <t>Vertigo</t>
  </si>
  <si>
    <t>Fading Gigolo</t>
  </si>
  <si>
    <t>Escape from Palnet Earth</t>
  </si>
  <si>
    <t>ADS Service</t>
  </si>
  <si>
    <t>Noah</t>
  </si>
  <si>
    <t>UIP</t>
  </si>
  <si>
    <t>Captain America: The Winter Soldier</t>
  </si>
  <si>
    <t>Forum Hungary</t>
  </si>
  <si>
    <t>Transcendence</t>
  </si>
  <si>
    <t>Pro Video</t>
  </si>
  <si>
    <t>The Other Woman</t>
  </si>
  <si>
    <t>InterCom</t>
  </si>
  <si>
    <t>Rio 2</t>
  </si>
  <si>
    <t>The Amazing Spider Man 2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</si>
</sst>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56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1" fontId="17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87" fontId="2" fillId="33" borderId="11" xfId="42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8" fontId="11" fillId="33" borderId="18" xfId="0" applyNumberFormat="1" applyFont="1" applyFill="1" applyBorder="1" applyAlignment="1" applyProtection="1">
      <alignment vertical="center"/>
      <protection/>
    </xf>
    <xf numFmtId="190" fontId="11" fillId="33" borderId="19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horizontal="right" vertical="center"/>
      <protection/>
    </xf>
    <xf numFmtId="193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93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61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vertical="center"/>
      <protection/>
    </xf>
    <xf numFmtId="3" fontId="9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horizontal="right" vertical="center"/>
      <protection/>
    </xf>
    <xf numFmtId="3" fontId="16" fillId="33" borderId="18" xfId="0" applyNumberFormat="1" applyFont="1" applyFill="1" applyBorder="1" applyAlignment="1" applyProtection="1">
      <alignment vertical="center"/>
      <protection/>
    </xf>
    <xf numFmtId="3" fontId="14" fillId="34" borderId="26" xfId="58" applyNumberFormat="1" applyFont="1" applyFill="1" applyBorder="1" applyAlignment="1" applyProtection="1">
      <alignment vertical="center"/>
      <protection locked="0"/>
    </xf>
    <xf numFmtId="197" fontId="14" fillId="34" borderId="26" xfId="58" applyNumberFormat="1" applyFont="1" applyFill="1" applyBorder="1" applyAlignment="1" applyProtection="1">
      <alignment horizontal="center" vertical="center"/>
      <protection locked="0"/>
    </xf>
    <xf numFmtId="3" fontId="14" fillId="34" borderId="26" xfId="58" applyNumberFormat="1" applyFont="1" applyFill="1" applyBorder="1" applyAlignment="1" applyProtection="1">
      <alignment horizontal="left" vertical="center"/>
      <protection locked="0"/>
    </xf>
    <xf numFmtId="3" fontId="14" fillId="34" borderId="26" xfId="58" applyNumberFormat="1" applyFont="1" applyFill="1" applyBorder="1" applyAlignment="1" applyProtection="1">
      <alignment horizontal="center" vertical="center"/>
      <protection locked="0"/>
    </xf>
    <xf numFmtId="3" fontId="14" fillId="34" borderId="26" xfId="0" applyNumberFormat="1" applyFont="1" applyFill="1" applyBorder="1" applyAlignment="1">
      <alignment/>
    </xf>
    <xf numFmtId="3" fontId="15" fillId="34" borderId="26" xfId="48" applyNumberFormat="1" applyFont="1" applyFill="1" applyBorder="1" applyAlignment="1" applyProtection="1">
      <alignment horizontal="right"/>
      <protection/>
    </xf>
    <xf numFmtId="3" fontId="14" fillId="34" borderId="26" xfId="62" applyNumberFormat="1" applyFont="1" applyFill="1" applyBorder="1" applyAlignment="1" applyProtection="1">
      <alignment horizontal="right"/>
      <protection/>
    </xf>
    <xf numFmtId="3" fontId="15" fillId="34" borderId="26" xfId="0" applyNumberFormat="1" applyFont="1" applyFill="1" applyBorder="1" applyAlignment="1">
      <alignment horizontal="right"/>
    </xf>
    <xf numFmtId="191" fontId="14" fillId="34" borderId="26" xfId="62" applyNumberFormat="1" applyFont="1" applyFill="1" applyBorder="1" applyAlignment="1" applyProtection="1">
      <alignment horizontal="right"/>
      <protection/>
    </xf>
    <xf numFmtId="3" fontId="14" fillId="34" borderId="28" xfId="62" applyNumberFormat="1" applyFont="1" applyFill="1" applyBorder="1" applyAlignment="1" applyProtection="1">
      <alignment horizontal="right"/>
      <protection/>
    </xf>
    <xf numFmtId="3" fontId="14" fillId="34" borderId="26" xfId="47" applyNumberFormat="1" applyFont="1" applyFill="1" applyBorder="1" applyAlignment="1">
      <alignment horizontal="right"/>
    </xf>
    <xf numFmtId="198" fontId="14" fillId="34" borderId="26" xfId="48" applyNumberFormat="1" applyFont="1" applyFill="1" applyBorder="1" applyAlignment="1">
      <alignment/>
    </xf>
    <xf numFmtId="3" fontId="14" fillId="34" borderId="26" xfId="47" applyNumberFormat="1" applyFont="1" applyFill="1" applyBorder="1" applyAlignment="1">
      <alignment/>
    </xf>
    <xf numFmtId="3" fontId="15" fillId="34" borderId="26" xfId="57" applyNumberFormat="1" applyFont="1" applyFill="1" applyBorder="1">
      <alignment/>
      <protection/>
    </xf>
    <xf numFmtId="198" fontId="14" fillId="0" borderId="26" xfId="48" applyNumberFormat="1" applyFont="1" applyBorder="1" applyAlignment="1">
      <alignment/>
    </xf>
    <xf numFmtId="198" fontId="14" fillId="0" borderId="26" xfId="48" applyNumberFormat="1" applyFont="1" applyFill="1" applyBorder="1" applyAlignment="1">
      <alignment/>
    </xf>
    <xf numFmtId="198" fontId="15" fillId="0" borderId="26" xfId="48" applyNumberFormat="1" applyFont="1" applyBorder="1" applyAlignment="1">
      <alignment/>
    </xf>
    <xf numFmtId="198" fontId="15" fillId="0" borderId="26" xfId="48" applyNumberFormat="1" applyFont="1" applyFill="1" applyBorder="1" applyAlignment="1">
      <alignment/>
    </xf>
    <xf numFmtId="0" fontId="11" fillId="33" borderId="29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87" fontId="4" fillId="0" borderId="30" xfId="42" applyFont="1" applyFill="1" applyBorder="1" applyAlignment="1" applyProtection="1">
      <alignment horizontal="center" vertical="center"/>
      <protection/>
    </xf>
    <xf numFmtId="187" fontId="4" fillId="0" borderId="15" xfId="42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1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Ezres 2" xfId="47"/>
    <cellStyle name="Ezres 42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ál 2" xfId="57"/>
    <cellStyle name="Normál 21" xfId="58"/>
    <cellStyle name="Note" xfId="59"/>
    <cellStyle name="Output" xfId="60"/>
    <cellStyle name="Percent" xfId="61"/>
    <cellStyle name="Százalék 20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58686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3439775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18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1-4 MAY2014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X4" sqref="X4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5.7109375" style="0" customWidth="1"/>
    <col min="4" max="4" width="11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6" t="s">
        <v>0</v>
      </c>
      <c r="D2" s="78" t="s">
        <v>1</v>
      </c>
      <c r="E2" s="78" t="s">
        <v>2</v>
      </c>
      <c r="F2" s="82" t="s">
        <v>3</v>
      </c>
      <c r="G2" s="82" t="s">
        <v>4</v>
      </c>
      <c r="H2" s="82" t="s">
        <v>5</v>
      </c>
      <c r="I2" s="81" t="s">
        <v>18</v>
      </c>
      <c r="J2" s="81"/>
      <c r="K2" s="81" t="s">
        <v>6</v>
      </c>
      <c r="L2" s="81"/>
      <c r="M2" s="81" t="s">
        <v>7</v>
      </c>
      <c r="N2" s="81"/>
      <c r="O2" s="81" t="s">
        <v>8</v>
      </c>
      <c r="P2" s="81"/>
      <c r="Q2" s="81" t="s">
        <v>9</v>
      </c>
      <c r="R2" s="81"/>
      <c r="S2" s="81"/>
      <c r="T2" s="81"/>
      <c r="U2" s="81" t="s">
        <v>10</v>
      </c>
      <c r="V2" s="81"/>
      <c r="W2" s="81" t="s">
        <v>11</v>
      </c>
      <c r="X2" s="81"/>
      <c r="Y2" s="86"/>
    </row>
    <row r="3" spans="1:25" ht="30" customHeight="1">
      <c r="A3" s="13"/>
      <c r="B3" s="14"/>
      <c r="C3" s="77"/>
      <c r="D3" s="79"/>
      <c r="E3" s="80"/>
      <c r="F3" s="83"/>
      <c r="G3" s="83"/>
      <c r="H3" s="83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38</v>
      </c>
      <c r="D4" s="56">
        <v>41760</v>
      </c>
      <c r="E4" s="57" t="s">
        <v>36</v>
      </c>
      <c r="F4" s="58">
        <v>53</v>
      </c>
      <c r="G4" s="58" t="s">
        <v>23</v>
      </c>
      <c r="H4" s="58">
        <v>1</v>
      </c>
      <c r="I4" s="69">
        <v>17353729</v>
      </c>
      <c r="J4" s="70">
        <v>11979</v>
      </c>
      <c r="K4" s="70">
        <v>14943405</v>
      </c>
      <c r="L4" s="70">
        <v>10353</v>
      </c>
      <c r="M4" s="70">
        <v>16142072</v>
      </c>
      <c r="N4" s="70">
        <v>11149</v>
      </c>
      <c r="O4" s="70">
        <v>10993646</v>
      </c>
      <c r="P4" s="70">
        <v>7478</v>
      </c>
      <c r="Q4" s="60">
        <f>+I4+K4+M4+O4</f>
        <v>59432852</v>
      </c>
      <c r="R4" s="60">
        <f>+J4+L4+N4+P4</f>
        <v>40959</v>
      </c>
      <c r="S4" s="61" t="e">
        <f>IF(Q4&lt;&gt;0,R4/G4,"")</f>
        <v>#VALUE!</v>
      </c>
      <c r="T4" s="61">
        <f>IF(Q4&lt;&gt;0,Q4/R4,"")</f>
        <v>1451.0327888864474</v>
      </c>
      <c r="U4" s="62">
        <v>0</v>
      </c>
      <c r="V4" s="63">
        <f>IF(U4&lt;&gt;0,-(U4-Q4)/U4,"")</f>
      </c>
      <c r="W4" s="71">
        <v>59432852</v>
      </c>
      <c r="X4" s="72">
        <v>40959</v>
      </c>
      <c r="Y4" s="64">
        <f>W4/X4</f>
        <v>1451.0327888864474</v>
      </c>
    </row>
    <row r="5" spans="1:25" ht="30" customHeight="1">
      <c r="A5" s="40">
        <v>2</v>
      </c>
      <c r="B5" s="41"/>
      <c r="C5" s="55" t="s">
        <v>35</v>
      </c>
      <c r="D5" s="56">
        <v>41753</v>
      </c>
      <c r="E5" s="57" t="s">
        <v>36</v>
      </c>
      <c r="F5" s="58">
        <v>47</v>
      </c>
      <c r="G5" s="58" t="s">
        <v>23</v>
      </c>
      <c r="H5" s="58">
        <v>2</v>
      </c>
      <c r="I5" s="69">
        <v>11614690</v>
      </c>
      <c r="J5" s="70">
        <v>8564</v>
      </c>
      <c r="K5" s="70">
        <v>13227804</v>
      </c>
      <c r="L5" s="70">
        <v>9830</v>
      </c>
      <c r="M5" s="70">
        <v>16917582</v>
      </c>
      <c r="N5" s="70">
        <v>12498</v>
      </c>
      <c r="O5" s="70">
        <v>10927272</v>
      </c>
      <c r="P5" s="70">
        <v>8005</v>
      </c>
      <c r="Q5" s="60">
        <f aca="true" t="shared" si="0" ref="Q5:R8">+I5+K5+M5+O5</f>
        <v>52687348</v>
      </c>
      <c r="R5" s="60">
        <f t="shared" si="0"/>
        <v>38897</v>
      </c>
      <c r="S5" s="61" t="e">
        <f aca="true" t="shared" si="1" ref="S5:S13">IF(Q5&lt;&gt;0,R5/G5,"")</f>
        <v>#VALUE!</v>
      </c>
      <c r="T5" s="61">
        <f aca="true" t="shared" si="2" ref="T5:T13">IF(Q5&lt;&gt;0,Q5/R5,"")</f>
        <v>1354.535002699437</v>
      </c>
      <c r="U5" s="62">
        <v>48569055</v>
      </c>
      <c r="V5" s="63">
        <f aca="true" t="shared" si="3" ref="V5:V13">IF(U5&lt;&gt;0,-(U5-Q5)/U5,"")</f>
        <v>0.08479252890549342</v>
      </c>
      <c r="W5" s="71">
        <v>114966027</v>
      </c>
      <c r="X5" s="72">
        <v>86274</v>
      </c>
      <c r="Y5" s="64">
        <f aca="true" t="shared" si="4" ref="Y5:Y13">W5/X5</f>
        <v>1332.5686417692468</v>
      </c>
    </row>
    <row r="6" spans="1:25" ht="30" customHeight="1">
      <c r="A6" s="40">
        <v>3</v>
      </c>
      <c r="B6" s="41"/>
      <c r="C6" s="55" t="s">
        <v>37</v>
      </c>
      <c r="D6" s="56">
        <v>41739</v>
      </c>
      <c r="E6" s="57" t="s">
        <v>36</v>
      </c>
      <c r="F6" s="58">
        <v>56</v>
      </c>
      <c r="G6" s="58" t="s">
        <v>23</v>
      </c>
      <c r="H6" s="58">
        <v>4</v>
      </c>
      <c r="I6" s="69">
        <v>6496585</v>
      </c>
      <c r="J6" s="70">
        <v>4738</v>
      </c>
      <c r="K6" s="70">
        <v>7793789</v>
      </c>
      <c r="L6" s="70">
        <v>5751</v>
      </c>
      <c r="M6" s="70">
        <v>11882795</v>
      </c>
      <c r="N6" s="70">
        <v>8811</v>
      </c>
      <c r="O6" s="70">
        <v>9353450</v>
      </c>
      <c r="P6" s="70">
        <v>6952</v>
      </c>
      <c r="Q6" s="60">
        <f t="shared" si="0"/>
        <v>35526619</v>
      </c>
      <c r="R6" s="60">
        <f t="shared" si="0"/>
        <v>26252</v>
      </c>
      <c r="S6" s="61" t="e">
        <f t="shared" si="1"/>
        <v>#VALUE!</v>
      </c>
      <c r="T6" s="61">
        <f t="shared" si="2"/>
        <v>1353.2919015694042</v>
      </c>
      <c r="U6" s="62">
        <v>29695541</v>
      </c>
      <c r="V6" s="63">
        <f t="shared" si="3"/>
        <v>0.19636207334966552</v>
      </c>
      <c r="W6" s="71">
        <v>226800758</v>
      </c>
      <c r="X6" s="72">
        <v>170908</v>
      </c>
      <c r="Y6" s="64">
        <f t="shared" si="4"/>
        <v>1327.0341821330774</v>
      </c>
    </row>
    <row r="7" spans="1:25" ht="30" customHeight="1">
      <c r="A7" s="40">
        <v>4</v>
      </c>
      <c r="B7" s="41"/>
      <c r="C7" s="55" t="s">
        <v>31</v>
      </c>
      <c r="D7" s="56">
        <v>41739</v>
      </c>
      <c r="E7" s="57" t="s">
        <v>32</v>
      </c>
      <c r="F7" s="58">
        <v>54</v>
      </c>
      <c r="G7" s="58" t="s">
        <v>23</v>
      </c>
      <c r="H7" s="58">
        <v>4</v>
      </c>
      <c r="I7" s="59">
        <v>3523280</v>
      </c>
      <c r="J7" s="59">
        <v>2414</v>
      </c>
      <c r="K7" s="59">
        <v>3986354</v>
      </c>
      <c r="L7" s="59">
        <v>2820</v>
      </c>
      <c r="M7" s="59">
        <v>4903590</v>
      </c>
      <c r="N7" s="59">
        <v>3358</v>
      </c>
      <c r="O7" s="59">
        <v>2914552</v>
      </c>
      <c r="P7" s="59">
        <v>2003</v>
      </c>
      <c r="Q7" s="60">
        <f t="shared" si="0"/>
        <v>15327776</v>
      </c>
      <c r="R7" s="60">
        <f t="shared" si="0"/>
        <v>10595</v>
      </c>
      <c r="S7" s="61" t="e">
        <f t="shared" si="1"/>
        <v>#VALUE!</v>
      </c>
      <c r="T7" s="61">
        <f t="shared" si="2"/>
        <v>1446.6990089664937</v>
      </c>
      <c r="U7" s="62">
        <v>24088988</v>
      </c>
      <c r="V7" s="63">
        <f t="shared" si="3"/>
        <v>-0.3637019537724042</v>
      </c>
      <c r="W7" s="48">
        <v>218064833</v>
      </c>
      <c r="X7" s="48">
        <v>146087</v>
      </c>
      <c r="Y7" s="64">
        <f t="shared" si="4"/>
        <v>1492.705257825816</v>
      </c>
    </row>
    <row r="8" spans="1:25" ht="30" customHeight="1">
      <c r="A8" s="40">
        <v>5</v>
      </c>
      <c r="B8" s="41"/>
      <c r="C8" s="55" t="s">
        <v>33</v>
      </c>
      <c r="D8" s="56">
        <v>41746</v>
      </c>
      <c r="E8" s="57" t="s">
        <v>34</v>
      </c>
      <c r="F8" s="58">
        <v>32</v>
      </c>
      <c r="G8" s="58" t="s">
        <v>23</v>
      </c>
      <c r="H8" s="58">
        <v>3</v>
      </c>
      <c r="I8" s="65">
        <v>3284144</v>
      </c>
      <c r="J8" s="65">
        <v>2336</v>
      </c>
      <c r="K8" s="65">
        <v>3866090</v>
      </c>
      <c r="L8" s="65">
        <v>2759</v>
      </c>
      <c r="M8" s="65">
        <v>4740514</v>
      </c>
      <c r="N8" s="65">
        <v>3382</v>
      </c>
      <c r="O8" s="65">
        <v>2837465</v>
      </c>
      <c r="P8" s="65">
        <v>2015</v>
      </c>
      <c r="Q8" s="60">
        <f t="shared" si="0"/>
        <v>14728213</v>
      </c>
      <c r="R8" s="60">
        <f t="shared" si="0"/>
        <v>10492</v>
      </c>
      <c r="S8" s="61" t="e">
        <f t="shared" si="1"/>
        <v>#VALUE!</v>
      </c>
      <c r="T8" s="61">
        <f t="shared" si="2"/>
        <v>1403.7564811284788</v>
      </c>
      <c r="U8" s="62">
        <v>18281661</v>
      </c>
      <c r="V8" s="63">
        <f t="shared" si="3"/>
        <v>-0.19437227284763678</v>
      </c>
      <c r="W8" s="68">
        <v>98205966</v>
      </c>
      <c r="X8" s="68">
        <v>72803</v>
      </c>
      <c r="Y8" s="64">
        <f t="shared" si="4"/>
        <v>1348.927461780421</v>
      </c>
    </row>
    <row r="9" spans="1:25" ht="30" customHeight="1">
      <c r="A9" s="40">
        <v>6</v>
      </c>
      <c r="B9" s="41"/>
      <c r="C9" s="55" t="s">
        <v>29</v>
      </c>
      <c r="D9" s="56">
        <v>41725</v>
      </c>
      <c r="E9" s="57" t="s">
        <v>30</v>
      </c>
      <c r="F9" s="58">
        <v>52</v>
      </c>
      <c r="G9" s="58">
        <v>52</v>
      </c>
      <c r="H9" s="58">
        <v>6</v>
      </c>
      <c r="I9" s="67">
        <v>1953370</v>
      </c>
      <c r="J9" s="67">
        <v>1238</v>
      </c>
      <c r="K9" s="67">
        <v>2018040</v>
      </c>
      <c r="L9" s="67">
        <v>1274</v>
      </c>
      <c r="M9" s="67">
        <v>3138680</v>
      </c>
      <c r="N9" s="67">
        <v>2025</v>
      </c>
      <c r="O9" s="67">
        <v>1876360</v>
      </c>
      <c r="P9" s="67">
        <v>1199</v>
      </c>
      <c r="Q9" s="60">
        <f aca="true" t="shared" si="5" ref="Q9:R13">+I9+K9+M9+O9</f>
        <v>8986450</v>
      </c>
      <c r="R9" s="60">
        <f t="shared" si="5"/>
        <v>5736</v>
      </c>
      <c r="S9" s="61">
        <f t="shared" si="1"/>
        <v>110.3076923076923</v>
      </c>
      <c r="T9" s="61">
        <f t="shared" si="2"/>
        <v>1566.6753835425384</v>
      </c>
      <c r="U9" s="62">
        <v>10494103</v>
      </c>
      <c r="V9" s="63">
        <f t="shared" si="3"/>
        <v>-0.14366668594733634</v>
      </c>
      <c r="W9" s="48">
        <v>222625689</v>
      </c>
      <c r="X9" s="48">
        <v>149759</v>
      </c>
      <c r="Y9" s="64">
        <f t="shared" si="4"/>
        <v>1486.5596658631534</v>
      </c>
    </row>
    <row r="10" spans="1:25" ht="30" customHeight="1">
      <c r="A10" s="40">
        <v>7</v>
      </c>
      <c r="B10" s="41"/>
      <c r="C10" s="55" t="s">
        <v>27</v>
      </c>
      <c r="D10" s="56">
        <v>41760</v>
      </c>
      <c r="E10" s="57" t="s">
        <v>28</v>
      </c>
      <c r="F10" s="58">
        <v>22</v>
      </c>
      <c r="G10" s="58" t="s">
        <v>23</v>
      </c>
      <c r="H10" s="58">
        <v>1</v>
      </c>
      <c r="I10" s="66"/>
      <c r="J10" s="66"/>
      <c r="K10" s="66"/>
      <c r="L10" s="66"/>
      <c r="M10" s="66"/>
      <c r="N10" s="66"/>
      <c r="O10" s="66"/>
      <c r="P10" s="66"/>
      <c r="Q10" s="60">
        <v>8653983</v>
      </c>
      <c r="R10" s="60">
        <v>6211</v>
      </c>
      <c r="S10" s="61" t="e">
        <f t="shared" si="1"/>
        <v>#VALUE!</v>
      </c>
      <c r="T10" s="61">
        <f t="shared" si="2"/>
        <v>1393.331669618419</v>
      </c>
      <c r="U10" s="62">
        <v>0</v>
      </c>
      <c r="V10" s="63">
        <f t="shared" si="3"/>
      </c>
      <c r="W10" s="60">
        <v>8653983</v>
      </c>
      <c r="X10" s="60">
        <v>6211</v>
      </c>
      <c r="Y10" s="64">
        <f t="shared" si="4"/>
        <v>1393.331669618419</v>
      </c>
    </row>
    <row r="11" spans="1:25" ht="30" customHeight="1">
      <c r="A11" s="40">
        <v>8</v>
      </c>
      <c r="B11" s="41"/>
      <c r="C11" s="55" t="s">
        <v>26</v>
      </c>
      <c r="D11" s="56">
        <v>41760</v>
      </c>
      <c r="E11" s="57" t="s">
        <v>22</v>
      </c>
      <c r="F11" s="58">
        <v>31</v>
      </c>
      <c r="G11" s="58" t="s">
        <v>23</v>
      </c>
      <c r="H11" s="58">
        <v>1</v>
      </c>
      <c r="I11" s="59">
        <v>1897108</v>
      </c>
      <c r="J11" s="59">
        <v>1413</v>
      </c>
      <c r="K11" s="59">
        <v>1883666</v>
      </c>
      <c r="L11" s="59">
        <v>1371</v>
      </c>
      <c r="M11" s="59">
        <v>2582584</v>
      </c>
      <c r="N11" s="59">
        <v>1871</v>
      </c>
      <c r="O11" s="59">
        <v>1825834</v>
      </c>
      <c r="P11" s="59">
        <v>1304</v>
      </c>
      <c r="Q11" s="60">
        <f t="shared" si="5"/>
        <v>8189192</v>
      </c>
      <c r="R11" s="60">
        <f t="shared" si="5"/>
        <v>5959</v>
      </c>
      <c r="S11" s="61" t="e">
        <f t="shared" si="1"/>
        <v>#VALUE!</v>
      </c>
      <c r="T11" s="61">
        <f t="shared" si="2"/>
        <v>1374.2560832354422</v>
      </c>
      <c r="U11" s="62">
        <v>0</v>
      </c>
      <c r="V11" s="63">
        <f t="shared" si="3"/>
      </c>
      <c r="W11" s="48">
        <v>8189192</v>
      </c>
      <c r="X11" s="48">
        <v>5959</v>
      </c>
      <c r="Y11" s="64">
        <f t="shared" si="4"/>
        <v>1374.2560832354422</v>
      </c>
    </row>
    <row r="12" spans="1:25" ht="30" customHeight="1">
      <c r="A12" s="40">
        <v>9</v>
      </c>
      <c r="B12" s="41"/>
      <c r="C12" s="55" t="s">
        <v>24</v>
      </c>
      <c r="D12" s="56">
        <v>41753</v>
      </c>
      <c r="E12" s="57" t="s">
        <v>25</v>
      </c>
      <c r="F12" s="58">
        <v>30</v>
      </c>
      <c r="G12" s="58" t="s">
        <v>23</v>
      </c>
      <c r="H12" s="58">
        <v>2</v>
      </c>
      <c r="I12" s="65">
        <v>1572600</v>
      </c>
      <c r="J12" s="65">
        <v>1075</v>
      </c>
      <c r="K12" s="59">
        <v>1880075</v>
      </c>
      <c r="L12" s="59">
        <v>1300</v>
      </c>
      <c r="M12" s="59">
        <v>2425051</v>
      </c>
      <c r="N12" s="59">
        <v>1695</v>
      </c>
      <c r="O12" s="59">
        <v>1483196</v>
      </c>
      <c r="P12" s="59">
        <v>1034</v>
      </c>
      <c r="Q12" s="60">
        <f t="shared" si="5"/>
        <v>7360922</v>
      </c>
      <c r="R12" s="60">
        <f t="shared" si="5"/>
        <v>5104</v>
      </c>
      <c r="S12" s="61" t="e">
        <f t="shared" si="1"/>
        <v>#VALUE!</v>
      </c>
      <c r="T12" s="61">
        <f t="shared" si="2"/>
        <v>1442.1869122257053</v>
      </c>
      <c r="U12" s="62">
        <v>8176370</v>
      </c>
      <c r="V12" s="63">
        <f t="shared" si="3"/>
        <v>-0.09973227728197231</v>
      </c>
      <c r="W12" s="48">
        <v>24769106</v>
      </c>
      <c r="X12" s="48">
        <v>17641</v>
      </c>
      <c r="Y12" s="64">
        <f t="shared" si="4"/>
        <v>1404.0647355592087</v>
      </c>
    </row>
    <row r="13" spans="1:25" ht="30" customHeight="1">
      <c r="A13" s="40">
        <v>10</v>
      </c>
      <c r="B13" s="41"/>
      <c r="C13" s="55" t="s">
        <v>21</v>
      </c>
      <c r="D13" s="56">
        <v>41753</v>
      </c>
      <c r="E13" s="57" t="s">
        <v>22</v>
      </c>
      <c r="F13" s="58">
        <v>34</v>
      </c>
      <c r="G13" s="58" t="s">
        <v>23</v>
      </c>
      <c r="H13" s="58">
        <v>2</v>
      </c>
      <c r="I13" s="59">
        <v>1645720</v>
      </c>
      <c r="J13" s="59">
        <v>1135</v>
      </c>
      <c r="K13" s="59">
        <v>1673950</v>
      </c>
      <c r="L13" s="59">
        <v>1159</v>
      </c>
      <c r="M13" s="59">
        <v>2493750</v>
      </c>
      <c r="N13" s="59">
        <v>1708</v>
      </c>
      <c r="O13" s="59">
        <v>1439270</v>
      </c>
      <c r="P13" s="59">
        <v>1000</v>
      </c>
      <c r="Q13" s="60">
        <f t="shared" si="5"/>
        <v>7252690</v>
      </c>
      <c r="R13" s="60">
        <f t="shared" si="5"/>
        <v>5002</v>
      </c>
      <c r="S13" s="61" t="e">
        <f t="shared" si="1"/>
        <v>#VALUE!</v>
      </c>
      <c r="T13" s="61">
        <f t="shared" si="2"/>
        <v>1449.9580167932827</v>
      </c>
      <c r="U13" s="62">
        <v>8202812</v>
      </c>
      <c r="V13" s="63">
        <f t="shared" si="3"/>
        <v>-0.1158288157768336</v>
      </c>
      <c r="W13" s="48">
        <v>17327388</v>
      </c>
      <c r="X13" s="48">
        <v>12391</v>
      </c>
      <c r="Y13" s="64">
        <f t="shared" si="4"/>
        <v>1398.384956823501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2"/>
      <c r="B15" s="73" t="s">
        <v>17</v>
      </c>
      <c r="C15" s="74"/>
      <c r="D15" s="74"/>
      <c r="E15" s="75"/>
      <c r="F15" s="23"/>
      <c r="G15" s="23">
        <f>SUM(G4:G14)</f>
        <v>52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218146045</v>
      </c>
      <c r="R15" s="27">
        <f>SUM(R4:R14)</f>
        <v>155207</v>
      </c>
      <c r="S15" s="28">
        <f>R15/G15</f>
        <v>2984.75</v>
      </c>
      <c r="T15" s="49">
        <f>Q15/R15</f>
        <v>1405.516793701315</v>
      </c>
      <c r="U15" s="54">
        <v>161037238</v>
      </c>
      <c r="V15" s="38">
        <f>IF(U15&lt;&gt;0,-(U15-Q15)/U15,"")</f>
        <v>0.354631063654979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84" t="s">
        <v>19</v>
      </c>
      <c r="V16" s="84"/>
      <c r="W16" s="84"/>
      <c r="X16" s="84"/>
      <c r="Y16" s="84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5"/>
      <c r="V17" s="85"/>
      <c r="W17" s="85"/>
      <c r="X17" s="85"/>
      <c r="Y17" s="85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5"/>
      <c r="V18" s="85"/>
      <c r="W18" s="85"/>
      <c r="X18" s="85"/>
      <c r="Y18" s="85"/>
    </row>
  </sheetData>
  <sheetProtection/>
  <mergeCells count="15">
    <mergeCell ref="I2:J2"/>
    <mergeCell ref="U16:Y18"/>
    <mergeCell ref="Q2:T2"/>
    <mergeCell ref="U2:V2"/>
    <mergeCell ref="W2:Y2"/>
    <mergeCell ref="B15:E15"/>
    <mergeCell ref="C2:C3"/>
    <mergeCell ref="D2:D3"/>
    <mergeCell ref="E2:E3"/>
    <mergeCell ref="M2:N2"/>
    <mergeCell ref="O2:P2"/>
    <mergeCell ref="F2:F3"/>
    <mergeCell ref="G2:G3"/>
    <mergeCell ref="H2:H3"/>
    <mergeCell ref="K2:L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Michal</cp:lastModifiedBy>
  <cp:lastPrinted>2008-10-22T07:58:06Z</cp:lastPrinted>
  <dcterms:created xsi:type="dcterms:W3CDTF">2006-04-04T07:29:08Z</dcterms:created>
  <dcterms:modified xsi:type="dcterms:W3CDTF">2014-05-06T11:44:55Z</dcterms:modified>
  <cp:category/>
  <cp:version/>
  <cp:contentType/>
  <cp:contentStatus/>
</cp:coreProperties>
</file>