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Weekend Top 10 - WE 4" sheetId="1" r:id="rId1"/>
  </sheets>
  <definedNames/>
  <calcPr fullCalcOnLoad="1"/>
</workbook>
</file>

<file path=xl/sharedStrings.xml><?xml version="1.0" encoding="utf-8"?>
<sst xmlns="http://schemas.openxmlformats.org/spreadsheetml/2006/main" count="61" uniqueCount="37">
  <si>
    <t>Title</t>
  </si>
  <si>
    <t>Release
Date</t>
  </si>
  <si>
    <t>Distributor &amp; 
Company</t>
  </si>
  <si>
    <t># of
Prints</t>
  </si>
  <si>
    <t># of
Screen</t>
  </si>
  <si>
    <t>Weeks in Release</t>
  </si>
  <si>
    <t>Friday</t>
  </si>
  <si>
    <t>Saturday</t>
  </si>
  <si>
    <t>Sunday</t>
  </si>
  <si>
    <t>Weekend Total</t>
  </si>
  <si>
    <t>Last Weekend</t>
  </si>
  <si>
    <t>Cumulative</t>
  </si>
  <si>
    <t>G.B.O.</t>
  </si>
  <si>
    <t>Adm.</t>
  </si>
  <si>
    <t>Scr.Avg.
(Adm.)</t>
  </si>
  <si>
    <t>Avg.
Ticket</t>
  </si>
  <si>
    <t>Change</t>
  </si>
  <si>
    <t>WEEKEND TOTAL</t>
  </si>
  <si>
    <t>Thursday</t>
  </si>
  <si>
    <t>*Sorted according to Weekend Total G.B.O.</t>
  </si>
  <si>
    <t>** Budapest result only</t>
  </si>
  <si>
    <t>Tak3n</t>
  </si>
  <si>
    <t>Freeman</t>
  </si>
  <si>
    <t>n/a</t>
  </si>
  <si>
    <t>Mortdecai</t>
  </si>
  <si>
    <t>InterCom</t>
  </si>
  <si>
    <t>The Theory of Everything</t>
  </si>
  <si>
    <t>UIP</t>
  </si>
  <si>
    <t>Big Hero 6</t>
  </si>
  <si>
    <t>Forum Hungary</t>
  </si>
  <si>
    <t>Birdman</t>
  </si>
  <si>
    <t>Dumapárbaj (local)</t>
  </si>
  <si>
    <t>Anno Film</t>
  </si>
  <si>
    <t>Annie</t>
  </si>
  <si>
    <t>The Hobbit: The Battle of Five Armies</t>
  </si>
  <si>
    <t>Seventh Son</t>
  </si>
  <si>
    <t>The Penguins of Madagascar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</si>
</sst>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TL&quot;;\-#,##0\ &quot;TL&quot;"/>
    <numFmt numFmtId="181" formatCode="#,##0\ &quot;TL&quot;;[Red]\-#,##0\ &quot;TL&quot;"/>
    <numFmt numFmtId="182" formatCode="#,##0.00\ &quot;TL&quot;;\-#,##0.00\ &quot;TL&quot;"/>
    <numFmt numFmtId="183" formatCode="#,##0.00\ &quot;TL&quot;;[Red]\-#,##0.00\ &quot;TL&quot;"/>
    <numFmt numFmtId="184" formatCode="_-* #,##0\ &quot;TL&quot;_-;\-* #,##0\ &quot;TL&quot;_-;_-* &quot;-&quot;\ &quot;TL&quot;_-;_-@_-"/>
    <numFmt numFmtId="185" formatCode="_-* #,##0\ _T_L_-;\-* #,##0\ _T_L_-;_-* &quot;-&quot;\ _T_L_-;_-@_-"/>
    <numFmt numFmtId="186" formatCode="_-* #,##0.00\ &quot;TL&quot;_-;\-* #,##0.00\ &quot;TL&quot;_-;_-* &quot;-&quot;??\ &quot;TL&quot;_-;_-@_-"/>
    <numFmt numFmtId="187" formatCode="_-* #,##0.00\ _T_L_-;\-* #,##0.00\ _T_L_-;_-* &quot;-&quot;??\ _T_L_-;_-@_-"/>
    <numFmt numFmtId="188" formatCode="#,##0.00\ \ "/>
    <numFmt numFmtId="189" formatCode="dd/mm/yy"/>
    <numFmt numFmtId="190" formatCode="#,##0\ "/>
    <numFmt numFmtId="191" formatCode="0\ %\ "/>
    <numFmt numFmtId="192" formatCode="#,##0.00\ "/>
    <numFmt numFmtId="193" formatCode="_(* #,##0_);_(* \(#,##0\);_(* &quot;-&quot;??_);_(@_)"/>
    <numFmt numFmtId="194" formatCode="_-* #,##0\ _F_t_-;\-* #,##0\ _F_t_-;_-* &quot;-&quot;??\ _F_t_-;_-@_-"/>
    <numFmt numFmtId="195" formatCode="#,##0_ ;[Red]\-#,##0\ "/>
    <numFmt numFmtId="196" formatCode="[$-40E]yyyy\.\ mmmm\ d\."/>
    <numFmt numFmtId="197" formatCode="dd/mm/yyyy;@"/>
    <numFmt numFmtId="198" formatCode="#,##0_ ;\-#,##0\ "/>
  </numFmts>
  <fonts count="56">
    <font>
      <sz val="10"/>
      <name val="Arial"/>
      <family val="0"/>
    </font>
    <font>
      <b/>
      <sz val="14"/>
      <name val="Impact"/>
      <family val="2"/>
    </font>
    <font>
      <sz val="14"/>
      <name val="Impact"/>
      <family val="2"/>
    </font>
    <font>
      <sz val="12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sz val="14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10"/>
      <color indexed="9"/>
      <name val="Impact"/>
      <family val="2"/>
    </font>
    <font>
      <b/>
      <sz val="10"/>
      <color indexed="9"/>
      <name val="Century Gothic"/>
      <family val="2"/>
    </font>
    <font>
      <b/>
      <sz val="14"/>
      <name val="Arial"/>
      <family val="2"/>
    </font>
    <font>
      <i/>
      <sz val="9"/>
      <name val="Arial"/>
      <family val="2"/>
    </font>
    <font>
      <sz val="11"/>
      <name val="Trebuchet MS"/>
      <family val="2"/>
    </font>
    <font>
      <b/>
      <sz val="11"/>
      <name val="Trebuchet MS"/>
      <family val="2"/>
    </font>
    <font>
      <b/>
      <sz val="11"/>
      <color indexed="9"/>
      <name val="Trebuchet MS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Impact"/>
      <family val="0"/>
    </font>
    <font>
      <sz val="16"/>
      <color indexed="9"/>
      <name val="Impac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6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 style="medium">
        <color indexed="56"/>
      </bottom>
    </border>
    <border>
      <left>
        <color indexed="63"/>
      </left>
      <right style="medium">
        <color indexed="56"/>
      </right>
      <top style="medium">
        <color indexed="56"/>
      </top>
      <bottom style="medium">
        <color indexed="56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 style="thin">
        <color indexed="9"/>
      </right>
      <top style="medium"/>
      <bottom style="medium"/>
    </border>
    <border>
      <left>
        <color indexed="63"/>
      </left>
      <right style="thin">
        <color indexed="9"/>
      </right>
      <top style="medium"/>
      <bottom style="medium"/>
    </border>
    <border>
      <left style="thin">
        <color indexed="9"/>
      </left>
      <right style="hair">
        <color indexed="9"/>
      </right>
      <top style="medium"/>
      <bottom style="medium"/>
    </border>
    <border>
      <left style="hair">
        <color indexed="9"/>
      </left>
      <right style="thin">
        <color indexed="9"/>
      </right>
      <top style="medium"/>
      <bottom style="medium"/>
    </border>
    <border>
      <left style="hair">
        <color indexed="9"/>
      </left>
      <right style="hair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171" fontId="17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 applyProtection="1">
      <alignment horizontal="righ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187" fontId="2" fillId="33" borderId="11" xfId="42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188" fontId="2" fillId="33" borderId="11" xfId="0" applyNumberFormat="1" applyFont="1" applyFill="1" applyBorder="1" applyAlignment="1" applyProtection="1">
      <alignment vertical="center"/>
      <protection locked="0"/>
    </xf>
    <xf numFmtId="0" fontId="3" fillId="33" borderId="11" xfId="0" applyFont="1" applyFill="1" applyBorder="1" applyAlignment="1" applyProtection="1">
      <alignment horizontal="right"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vertical="center"/>
      <protection/>
    </xf>
    <xf numFmtId="189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right" vertical="center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0" fontId="11" fillId="33" borderId="17" xfId="0" applyFont="1" applyFill="1" applyBorder="1" applyAlignment="1" applyProtection="1">
      <alignment horizontal="center" vertical="center"/>
      <protection/>
    </xf>
    <xf numFmtId="188" fontId="11" fillId="33" borderId="18" xfId="0" applyNumberFormat="1" applyFont="1" applyFill="1" applyBorder="1" applyAlignment="1" applyProtection="1">
      <alignment vertical="center"/>
      <protection/>
    </xf>
    <xf numFmtId="190" fontId="11" fillId="33" borderId="19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vertical="center"/>
      <protection/>
    </xf>
    <xf numFmtId="190" fontId="11" fillId="33" borderId="20" xfId="0" applyNumberFormat="1" applyFont="1" applyFill="1" applyBorder="1" applyAlignment="1" applyProtection="1">
      <alignment horizontal="right" vertical="center"/>
      <protection/>
    </xf>
    <xf numFmtId="193" fontId="11" fillId="33" borderId="21" xfId="0" applyNumberFormat="1" applyFont="1" applyFill="1" applyBorder="1" applyAlignment="1" applyProtection="1">
      <alignment horizontal="right" vertical="center"/>
      <protection/>
    </xf>
    <xf numFmtId="1" fontId="11" fillId="33" borderId="22" xfId="0" applyNumberFormat="1" applyFont="1" applyFill="1" applyBorder="1" applyAlignment="1" applyProtection="1">
      <alignment horizontal="center" vertical="center"/>
      <protection/>
    </xf>
    <xf numFmtId="193" fontId="11" fillId="33" borderId="23" xfId="0" applyNumberFormat="1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191" fontId="14" fillId="0" borderId="24" xfId="61" applyNumberFormat="1" applyFont="1" applyFill="1" applyBorder="1" applyAlignment="1" applyProtection="1">
      <alignment vertical="center"/>
      <protection/>
    </xf>
    <xf numFmtId="3" fontId="11" fillId="33" borderId="18" xfId="0" applyNumberFormat="1" applyFont="1" applyFill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horizontal="right" vertical="center"/>
      <protection/>
    </xf>
    <xf numFmtId="0" fontId="2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 wrapText="1"/>
      <protection/>
    </xf>
    <xf numFmtId="188" fontId="4" fillId="0" borderId="26" xfId="0" applyNumberFormat="1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3" fontId="15" fillId="34" borderId="26" xfId="0" applyNumberFormat="1" applyFont="1" applyFill="1" applyBorder="1" applyAlignment="1">
      <alignment/>
    </xf>
    <xf numFmtId="3" fontId="11" fillId="33" borderId="19" xfId="0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Border="1" applyAlignment="1" applyProtection="1">
      <alignment horizontal="right" vertical="center"/>
      <protection/>
    </xf>
    <xf numFmtId="3" fontId="16" fillId="33" borderId="18" xfId="0" applyNumberFormat="1" applyFont="1" applyFill="1" applyBorder="1" applyAlignment="1" applyProtection="1">
      <alignment vertical="center"/>
      <protection/>
    </xf>
    <xf numFmtId="0" fontId="2" fillId="0" borderId="25" xfId="0" applyFont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vertical="center"/>
      <protection locked="0"/>
    </xf>
    <xf numFmtId="197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58" applyNumberFormat="1" applyFont="1" applyFill="1" applyBorder="1" applyAlignment="1" applyProtection="1">
      <alignment horizontal="left" vertical="center"/>
      <protection locked="0"/>
    </xf>
    <xf numFmtId="3" fontId="14" fillId="34" borderId="26" xfId="58" applyNumberFormat="1" applyFont="1" applyFill="1" applyBorder="1" applyAlignment="1" applyProtection="1">
      <alignment horizontal="center" vertical="center"/>
      <protection locked="0"/>
    </xf>
    <xf numFmtId="3" fontId="14" fillId="34" borderId="26" xfId="0" applyNumberFormat="1" applyFont="1" applyFill="1" applyBorder="1" applyAlignment="1">
      <alignment horizontal="right"/>
    </xf>
    <xf numFmtId="3" fontId="15" fillId="34" borderId="26" xfId="49" applyNumberFormat="1" applyFont="1" applyFill="1" applyBorder="1" applyAlignment="1" applyProtection="1">
      <alignment horizontal="right"/>
      <protection/>
    </xf>
    <xf numFmtId="3" fontId="14" fillId="34" borderId="26" xfId="62" applyNumberFormat="1" applyFont="1" applyFill="1" applyBorder="1" applyAlignment="1" applyProtection="1">
      <alignment horizontal="right"/>
      <protection/>
    </xf>
    <xf numFmtId="3" fontId="15" fillId="34" borderId="26" xfId="0" applyNumberFormat="1" applyFont="1" applyFill="1" applyBorder="1" applyAlignment="1">
      <alignment horizontal="right"/>
    </xf>
    <xf numFmtId="191" fontId="14" fillId="34" borderId="26" xfId="62" applyNumberFormat="1" applyFont="1" applyFill="1" applyBorder="1" applyAlignment="1" applyProtection="1">
      <alignment horizontal="right"/>
      <protection/>
    </xf>
    <xf numFmtId="3" fontId="14" fillId="34" borderId="28" xfId="62" applyNumberFormat="1" applyFont="1" applyFill="1" applyBorder="1" applyAlignment="1" applyProtection="1">
      <alignment horizontal="right"/>
      <protection/>
    </xf>
    <xf numFmtId="3" fontId="14" fillId="0" borderId="26" xfId="47" applyNumberFormat="1" applyFont="1" applyBorder="1" applyAlignment="1">
      <alignment/>
    </xf>
    <xf numFmtId="3" fontId="15" fillId="35" borderId="26" xfId="0" applyNumberFormat="1" applyFont="1" applyFill="1" applyBorder="1" applyAlignment="1">
      <alignment horizontal="right"/>
    </xf>
    <xf numFmtId="3" fontId="14" fillId="34" borderId="26" xfId="0" applyNumberFormat="1" applyFont="1" applyFill="1" applyBorder="1" applyAlignment="1">
      <alignment/>
    </xf>
    <xf numFmtId="198" fontId="14" fillId="34" borderId="26" xfId="48" applyNumberFormat="1" applyFont="1" applyFill="1" applyBorder="1" applyAlignment="1">
      <alignment/>
    </xf>
    <xf numFmtId="198" fontId="15" fillId="34" borderId="26" xfId="48" applyNumberFormat="1" applyFont="1" applyFill="1" applyBorder="1" applyAlignment="1">
      <alignment/>
    </xf>
    <xf numFmtId="3" fontId="14" fillId="34" borderId="26" xfId="47" applyNumberFormat="1" applyFont="1" applyFill="1" applyBorder="1" applyAlignment="1">
      <alignment/>
    </xf>
    <xf numFmtId="198" fontId="14" fillId="0" borderId="26" xfId="48" applyNumberFormat="1" applyFont="1" applyBorder="1" applyAlignment="1">
      <alignment/>
    </xf>
    <xf numFmtId="198" fontId="14" fillId="0" borderId="26" xfId="48" applyNumberFormat="1" applyFont="1" applyFill="1" applyBorder="1" applyAlignment="1">
      <alignment/>
    </xf>
    <xf numFmtId="198" fontId="15" fillId="0" borderId="26" xfId="48" applyNumberFormat="1" applyFont="1" applyBorder="1" applyAlignment="1">
      <alignment/>
    </xf>
    <xf numFmtId="198" fontId="15" fillId="0" borderId="26" xfId="48" applyNumberFormat="1" applyFont="1" applyFill="1" applyBorder="1" applyAlignment="1">
      <alignment/>
    </xf>
    <xf numFmtId="0" fontId="5" fillId="0" borderId="29" xfId="0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11" fillId="33" borderId="31" xfId="0" applyFont="1" applyFill="1" applyBorder="1" applyAlignment="1" applyProtection="1">
      <alignment horizontal="left" vertical="center"/>
      <protection/>
    </xf>
    <xf numFmtId="0" fontId="11" fillId="33" borderId="22" xfId="0" applyFont="1" applyFill="1" applyBorder="1" applyAlignment="1" applyProtection="1">
      <alignment horizontal="left" vertical="center"/>
      <protection/>
    </xf>
    <xf numFmtId="0" fontId="11" fillId="33" borderId="17" xfId="0" applyFont="1" applyFill="1" applyBorder="1" applyAlignment="1" applyProtection="1">
      <alignment horizontal="left" vertical="center"/>
      <protection/>
    </xf>
    <xf numFmtId="187" fontId="4" fillId="0" borderId="29" xfId="42" applyFont="1" applyFill="1" applyBorder="1" applyAlignment="1" applyProtection="1">
      <alignment horizontal="center" vertical="center"/>
      <protection/>
    </xf>
    <xf numFmtId="187" fontId="4" fillId="0" borderId="15" xfId="42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Ezres 2" xfId="47"/>
    <cellStyle name="Ezres 2 2" xfId="48"/>
    <cellStyle name="Ezres 42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ál 21" xfId="58"/>
    <cellStyle name="Note" xfId="59"/>
    <cellStyle name="Output" xfId="60"/>
    <cellStyle name="Percent" xfId="61"/>
    <cellStyle name="Százalék 20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228600</xdr:rowOff>
    </xdr:from>
    <xdr:to>
      <xdr:col>25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28600"/>
          <a:ext cx="17630775" cy="12858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HUNGARY WEEKEND TOP 10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BOX OFFICE &amp; ADMISSION REPORT</a:t>
          </a:r>
        </a:p>
      </xdr:txBody>
    </xdr:sp>
    <xdr:clientData/>
  </xdr:twoCellAnchor>
  <xdr:twoCellAnchor>
    <xdr:from>
      <xdr:col>21</xdr:col>
      <xdr:colOff>142875</xdr:colOff>
      <xdr:row>0</xdr:row>
      <xdr:rowOff>447675</xdr:rowOff>
    </xdr:from>
    <xdr:to>
      <xdr:col>25</xdr:col>
      <xdr:colOff>0</xdr:colOff>
      <xdr:row>0</xdr:row>
      <xdr:rowOff>1095375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5201900" y="447675"/>
          <a:ext cx="2667000" cy="6477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1148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WEEKEND 4
</a:t>
          </a:r>
          <a:r>
            <a:rPr lang="en-US" cap="none" sz="1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22-25 JANUARY2015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tabSelected="1" zoomScale="70" zoomScaleNormal="70" zoomScalePageLayoutView="0" workbookViewId="0" topLeftCell="A1">
      <selection activeCell="D1" sqref="D1"/>
    </sheetView>
  </sheetViews>
  <sheetFormatPr defaultColWidth="9.140625" defaultRowHeight="12.75"/>
  <cols>
    <col min="1" max="1" width="3.57421875" style="0" customWidth="1"/>
    <col min="2" max="2" width="1.57421875" style="0" customWidth="1"/>
    <col min="3" max="3" width="36.140625" style="0" customWidth="1"/>
    <col min="4" max="4" width="11.8515625" style="0" customWidth="1"/>
    <col min="5" max="5" width="16.57421875" style="0" customWidth="1"/>
    <col min="6" max="6" width="5.7109375" style="0" customWidth="1"/>
    <col min="7" max="7" width="6.57421875" style="0" customWidth="1"/>
    <col min="8" max="8" width="7.57421875" style="0" customWidth="1"/>
    <col min="9" max="9" width="12.421875" style="0" customWidth="1"/>
    <col min="10" max="10" width="9.421875" style="0" customWidth="1"/>
    <col min="11" max="11" width="13.00390625" style="0" customWidth="1"/>
    <col min="12" max="12" width="8.8515625" style="0" customWidth="1"/>
    <col min="13" max="13" width="11.57421875" style="0" customWidth="1"/>
    <col min="14" max="14" width="9.140625" style="0" customWidth="1"/>
    <col min="15" max="15" width="11.57421875" style="0" customWidth="1"/>
    <col min="16" max="16" width="8.8515625" style="0" customWidth="1"/>
    <col min="17" max="17" width="12.28125" style="0" customWidth="1"/>
    <col min="18" max="18" width="9.421875" style="0" bestFit="1" customWidth="1"/>
    <col min="19" max="19" width="9.7109375" style="0" customWidth="1"/>
    <col min="20" max="20" width="6.7109375" style="0" customWidth="1"/>
    <col min="21" max="21" width="13.28125" style="0" customWidth="1"/>
    <col min="22" max="22" width="7.8515625" style="0" customWidth="1"/>
    <col min="23" max="23" width="16.28125" style="0" customWidth="1"/>
    <col min="24" max="24" width="11.28125" style="0" customWidth="1"/>
    <col min="25" max="25" width="6.7109375" style="0" customWidth="1"/>
  </cols>
  <sheetData>
    <row r="1" spans="1:25" ht="119.25" customHeight="1" thickBot="1">
      <c r="A1" s="1"/>
      <c r="B1" s="2"/>
      <c r="C1" s="3"/>
      <c r="D1" s="4"/>
      <c r="E1" s="5"/>
      <c r="F1" s="6"/>
      <c r="G1" s="6"/>
      <c r="H1" s="4"/>
      <c r="I1" s="4"/>
      <c r="J1" s="4"/>
      <c r="K1" s="4"/>
      <c r="L1" s="4"/>
      <c r="M1" s="4"/>
      <c r="N1" s="4"/>
      <c r="O1" s="4"/>
      <c r="P1" s="4"/>
      <c r="Q1" s="7"/>
      <c r="R1" s="4"/>
      <c r="S1" s="4"/>
      <c r="T1" s="4"/>
      <c r="U1" s="8"/>
      <c r="V1" s="4"/>
      <c r="W1" s="9"/>
      <c r="X1" s="9"/>
      <c r="Y1" s="10"/>
    </row>
    <row r="2" spans="1:25" ht="18">
      <c r="A2" s="11"/>
      <c r="B2" s="12"/>
      <c r="C2" s="85" t="s">
        <v>0</v>
      </c>
      <c r="D2" s="87" t="s">
        <v>1</v>
      </c>
      <c r="E2" s="87" t="s">
        <v>2</v>
      </c>
      <c r="F2" s="76" t="s">
        <v>3</v>
      </c>
      <c r="G2" s="76" t="s">
        <v>4</v>
      </c>
      <c r="H2" s="76" t="s">
        <v>5</v>
      </c>
      <c r="I2" s="78" t="s">
        <v>18</v>
      </c>
      <c r="J2" s="78"/>
      <c r="K2" s="78" t="s">
        <v>6</v>
      </c>
      <c r="L2" s="78"/>
      <c r="M2" s="78" t="s">
        <v>7</v>
      </c>
      <c r="N2" s="78"/>
      <c r="O2" s="78" t="s">
        <v>8</v>
      </c>
      <c r="P2" s="78"/>
      <c r="Q2" s="78" t="s">
        <v>9</v>
      </c>
      <c r="R2" s="78"/>
      <c r="S2" s="78"/>
      <c r="T2" s="78"/>
      <c r="U2" s="78" t="s">
        <v>10</v>
      </c>
      <c r="V2" s="78"/>
      <c r="W2" s="78" t="s">
        <v>11</v>
      </c>
      <c r="X2" s="78"/>
      <c r="Y2" s="81"/>
    </row>
    <row r="3" spans="1:25" ht="30" customHeight="1">
      <c r="A3" s="13"/>
      <c r="B3" s="14"/>
      <c r="C3" s="86"/>
      <c r="D3" s="88"/>
      <c r="E3" s="89"/>
      <c r="F3" s="77"/>
      <c r="G3" s="77"/>
      <c r="H3" s="77"/>
      <c r="I3" s="15" t="s">
        <v>12</v>
      </c>
      <c r="J3" s="15" t="s">
        <v>13</v>
      </c>
      <c r="K3" s="15" t="s">
        <v>12</v>
      </c>
      <c r="L3" s="15" t="s">
        <v>13</v>
      </c>
      <c r="M3" s="42" t="s">
        <v>12</v>
      </c>
      <c r="N3" s="43" t="s">
        <v>13</v>
      </c>
      <c r="O3" s="43" t="s">
        <v>12</v>
      </c>
      <c r="P3" s="43" t="s">
        <v>13</v>
      </c>
      <c r="Q3" s="44" t="s">
        <v>12</v>
      </c>
      <c r="R3" s="44" t="s">
        <v>13</v>
      </c>
      <c r="S3" s="45" t="s">
        <v>14</v>
      </c>
      <c r="T3" s="45" t="s">
        <v>15</v>
      </c>
      <c r="U3" s="46" t="s">
        <v>12</v>
      </c>
      <c r="V3" s="47" t="s">
        <v>16</v>
      </c>
      <c r="W3" s="43" t="s">
        <v>12</v>
      </c>
      <c r="X3" s="43" t="s">
        <v>13</v>
      </c>
      <c r="Y3" s="45" t="s">
        <v>15</v>
      </c>
    </row>
    <row r="4" spans="1:25" ht="30" customHeight="1">
      <c r="A4" s="40">
        <v>1</v>
      </c>
      <c r="B4" s="55"/>
      <c r="C4" s="56" t="s">
        <v>21</v>
      </c>
      <c r="D4" s="57">
        <v>42012</v>
      </c>
      <c r="E4" s="58" t="s">
        <v>22</v>
      </c>
      <c r="F4" s="59">
        <v>55</v>
      </c>
      <c r="G4" s="59" t="s">
        <v>23</v>
      </c>
      <c r="H4" s="59">
        <v>3</v>
      </c>
      <c r="I4" s="60">
        <v>3757245</v>
      </c>
      <c r="J4" s="60">
        <v>2738</v>
      </c>
      <c r="K4" s="60">
        <v>8151782</v>
      </c>
      <c r="L4" s="60">
        <v>5925</v>
      </c>
      <c r="M4" s="60">
        <v>19880838</v>
      </c>
      <c r="N4" s="60">
        <v>14127</v>
      </c>
      <c r="O4" s="60">
        <v>9425884</v>
      </c>
      <c r="P4" s="60">
        <v>6610</v>
      </c>
      <c r="Q4" s="61">
        <f aca="true" t="shared" si="0" ref="Q4:R9">+I4+K4+M4+O4</f>
        <v>41215749</v>
      </c>
      <c r="R4" s="61">
        <f t="shared" si="0"/>
        <v>29400</v>
      </c>
      <c r="S4" s="62" t="e">
        <f aca="true" t="shared" si="1" ref="S4:S13">IF(Q4&lt;&gt;0,R4/G4,"")</f>
        <v>#VALUE!</v>
      </c>
      <c r="T4" s="62">
        <f aca="true" t="shared" si="2" ref="T4:T13">IF(Q4&lt;&gt;0,Q4/R4,"")</f>
        <v>1401.896224489796</v>
      </c>
      <c r="U4" s="63">
        <v>82685415</v>
      </c>
      <c r="V4" s="64">
        <f aca="true" t="shared" si="3" ref="V4:V13">IF(U4&lt;&gt;0,-(U4-Q4)/U4,"")</f>
        <v>-0.5015354400773099</v>
      </c>
      <c r="W4" s="63">
        <v>308026843</v>
      </c>
      <c r="X4" s="63">
        <v>228706</v>
      </c>
      <c r="Y4" s="65">
        <f aca="true" t="shared" si="4" ref="Y4:Y13">W4/X4</f>
        <v>1346.824495203449</v>
      </c>
    </row>
    <row r="5" spans="1:25" ht="30" customHeight="1">
      <c r="A5" s="40">
        <v>2</v>
      </c>
      <c r="B5" s="55"/>
      <c r="C5" s="56" t="s">
        <v>24</v>
      </c>
      <c r="D5" s="57">
        <v>42026</v>
      </c>
      <c r="E5" s="58" t="s">
        <v>25</v>
      </c>
      <c r="F5" s="59">
        <v>42</v>
      </c>
      <c r="G5" s="59" t="s">
        <v>23</v>
      </c>
      <c r="H5" s="59">
        <v>1</v>
      </c>
      <c r="I5" s="72">
        <v>3703189</v>
      </c>
      <c r="J5" s="73">
        <v>2721</v>
      </c>
      <c r="K5" s="73">
        <v>6745534</v>
      </c>
      <c r="L5" s="73">
        <v>4883</v>
      </c>
      <c r="M5" s="73">
        <v>13633057</v>
      </c>
      <c r="N5" s="73">
        <v>9666</v>
      </c>
      <c r="O5" s="73">
        <v>7873163</v>
      </c>
      <c r="P5" s="73">
        <v>5565</v>
      </c>
      <c r="Q5" s="61">
        <f t="shared" si="0"/>
        <v>31954943</v>
      </c>
      <c r="R5" s="61">
        <f t="shared" si="0"/>
        <v>22835</v>
      </c>
      <c r="S5" s="62" t="e">
        <f t="shared" si="1"/>
        <v>#VALUE!</v>
      </c>
      <c r="T5" s="62">
        <f t="shared" si="2"/>
        <v>1399.3844098970878</v>
      </c>
      <c r="U5" s="67">
        <v>0</v>
      </c>
      <c r="V5" s="64">
        <f t="shared" si="3"/>
      </c>
      <c r="W5" s="74">
        <v>31954943</v>
      </c>
      <c r="X5" s="75">
        <v>22835</v>
      </c>
      <c r="Y5" s="65">
        <f t="shared" si="4"/>
        <v>1399.3844098970878</v>
      </c>
    </row>
    <row r="6" spans="1:25" ht="30" customHeight="1">
      <c r="A6" s="40">
        <v>3</v>
      </c>
      <c r="B6" s="55"/>
      <c r="C6" s="56" t="s">
        <v>26</v>
      </c>
      <c r="D6" s="57">
        <v>42026</v>
      </c>
      <c r="E6" s="58" t="s">
        <v>27</v>
      </c>
      <c r="F6" s="59">
        <v>31</v>
      </c>
      <c r="G6" s="59">
        <v>31</v>
      </c>
      <c r="H6" s="59">
        <v>1</v>
      </c>
      <c r="I6" s="66">
        <v>3552830</v>
      </c>
      <c r="J6" s="66">
        <v>2669</v>
      </c>
      <c r="K6" s="66">
        <v>4776210</v>
      </c>
      <c r="L6" s="66">
        <v>3455</v>
      </c>
      <c r="M6" s="66">
        <v>9440955</v>
      </c>
      <c r="N6" s="66">
        <v>6653</v>
      </c>
      <c r="O6" s="66">
        <v>6096291</v>
      </c>
      <c r="P6" s="66">
        <v>4337</v>
      </c>
      <c r="Q6" s="61">
        <f t="shared" si="0"/>
        <v>23866286</v>
      </c>
      <c r="R6" s="61">
        <f t="shared" si="0"/>
        <v>17114</v>
      </c>
      <c r="S6" s="62">
        <f t="shared" si="1"/>
        <v>552.0645161290323</v>
      </c>
      <c r="T6" s="62">
        <f t="shared" si="2"/>
        <v>1394.5475049666939</v>
      </c>
      <c r="U6" s="67">
        <v>0</v>
      </c>
      <c r="V6" s="64">
        <f t="shared" si="3"/>
      </c>
      <c r="W6" s="48">
        <v>23866286</v>
      </c>
      <c r="X6" s="48">
        <v>17114</v>
      </c>
      <c r="Y6" s="65">
        <f t="shared" si="4"/>
        <v>1394.5475049666939</v>
      </c>
    </row>
    <row r="7" spans="1:25" ht="30" customHeight="1">
      <c r="A7" s="40">
        <v>4</v>
      </c>
      <c r="B7" s="55"/>
      <c r="C7" s="56" t="s">
        <v>30</v>
      </c>
      <c r="D7" s="57">
        <v>42019</v>
      </c>
      <c r="E7" s="58" t="s">
        <v>25</v>
      </c>
      <c r="F7" s="59">
        <v>28</v>
      </c>
      <c r="G7" s="59" t="s">
        <v>23</v>
      </c>
      <c r="H7" s="59">
        <v>2</v>
      </c>
      <c r="I7" s="72">
        <v>2639329</v>
      </c>
      <c r="J7" s="73">
        <v>1953</v>
      </c>
      <c r="K7" s="73">
        <v>4342848</v>
      </c>
      <c r="L7" s="73">
        <v>3048</v>
      </c>
      <c r="M7" s="73">
        <v>7128286</v>
      </c>
      <c r="N7" s="73">
        <v>4953</v>
      </c>
      <c r="O7" s="73">
        <v>4800516</v>
      </c>
      <c r="P7" s="73">
        <v>3253</v>
      </c>
      <c r="Q7" s="61">
        <f t="shared" si="0"/>
        <v>18910979</v>
      </c>
      <c r="R7" s="61">
        <f t="shared" si="0"/>
        <v>13207</v>
      </c>
      <c r="S7" s="62" t="e">
        <f t="shared" si="1"/>
        <v>#VALUE!</v>
      </c>
      <c r="T7" s="62">
        <f t="shared" si="2"/>
        <v>1431.8905883243735</v>
      </c>
      <c r="U7" s="63">
        <v>19797809</v>
      </c>
      <c r="V7" s="64">
        <f t="shared" si="3"/>
        <v>-0.04479435072840636</v>
      </c>
      <c r="W7" s="74">
        <v>47247983</v>
      </c>
      <c r="X7" s="75">
        <v>33676</v>
      </c>
      <c r="Y7" s="65">
        <f t="shared" si="4"/>
        <v>1403.0164805796412</v>
      </c>
    </row>
    <row r="8" spans="1:25" ht="30" customHeight="1">
      <c r="A8" s="40">
        <v>5</v>
      </c>
      <c r="B8" s="55"/>
      <c r="C8" s="56" t="s">
        <v>28</v>
      </c>
      <c r="D8" s="57">
        <v>42012</v>
      </c>
      <c r="E8" s="58" t="s">
        <v>29</v>
      </c>
      <c r="F8" s="59">
        <v>61</v>
      </c>
      <c r="G8" s="59" t="s">
        <v>23</v>
      </c>
      <c r="H8" s="59">
        <v>3</v>
      </c>
      <c r="I8" s="68">
        <v>641635</v>
      </c>
      <c r="J8" s="68">
        <v>479</v>
      </c>
      <c r="K8" s="68">
        <v>1731724</v>
      </c>
      <c r="L8" s="68">
        <v>1270</v>
      </c>
      <c r="M8" s="68">
        <v>8987154</v>
      </c>
      <c r="N8" s="68">
        <v>6539</v>
      </c>
      <c r="O8" s="68">
        <v>6634488</v>
      </c>
      <c r="P8" s="68">
        <v>4894</v>
      </c>
      <c r="Q8" s="61">
        <f t="shared" si="0"/>
        <v>17995001</v>
      </c>
      <c r="R8" s="61">
        <f t="shared" si="0"/>
        <v>13182</v>
      </c>
      <c r="S8" s="62" t="e">
        <f t="shared" si="1"/>
        <v>#VALUE!</v>
      </c>
      <c r="T8" s="62">
        <f t="shared" si="2"/>
        <v>1365.119177666515</v>
      </c>
      <c r="U8" s="63">
        <v>27628229</v>
      </c>
      <c r="V8" s="64">
        <f t="shared" si="3"/>
        <v>-0.3486733804037892</v>
      </c>
      <c r="W8" s="68">
        <v>117611587</v>
      </c>
      <c r="X8" s="68">
        <v>87136</v>
      </c>
      <c r="Y8" s="65">
        <f t="shared" si="4"/>
        <v>1349.747371924348</v>
      </c>
    </row>
    <row r="9" spans="1:25" ht="30" customHeight="1">
      <c r="A9" s="40">
        <v>6</v>
      </c>
      <c r="B9" s="55"/>
      <c r="C9" s="56" t="s">
        <v>33</v>
      </c>
      <c r="D9" s="57">
        <v>42026</v>
      </c>
      <c r="E9" s="58" t="s">
        <v>25</v>
      </c>
      <c r="F9" s="59">
        <v>44</v>
      </c>
      <c r="G9" s="59" t="s">
        <v>23</v>
      </c>
      <c r="H9" s="59">
        <v>1</v>
      </c>
      <c r="I9" s="72">
        <v>771340</v>
      </c>
      <c r="J9" s="73">
        <v>601</v>
      </c>
      <c r="K9" s="73">
        <v>1897830</v>
      </c>
      <c r="L9" s="73">
        <v>1447</v>
      </c>
      <c r="M9" s="73">
        <v>8645830</v>
      </c>
      <c r="N9" s="73">
        <v>6491</v>
      </c>
      <c r="O9" s="73">
        <v>5372850</v>
      </c>
      <c r="P9" s="73">
        <v>4125</v>
      </c>
      <c r="Q9" s="61">
        <f t="shared" si="0"/>
        <v>16687850</v>
      </c>
      <c r="R9" s="61">
        <f t="shared" si="0"/>
        <v>12664</v>
      </c>
      <c r="S9" s="62" t="e">
        <f t="shared" si="1"/>
        <v>#VALUE!</v>
      </c>
      <c r="T9" s="62">
        <f t="shared" si="2"/>
        <v>1317.739260897031</v>
      </c>
      <c r="U9" s="67">
        <v>0</v>
      </c>
      <c r="V9" s="64">
        <f t="shared" si="3"/>
      </c>
      <c r="W9" s="74">
        <v>16687850</v>
      </c>
      <c r="X9" s="75">
        <v>12664</v>
      </c>
      <c r="Y9" s="65">
        <f t="shared" si="4"/>
        <v>1317.739260897031</v>
      </c>
    </row>
    <row r="10" spans="1:25" ht="30" customHeight="1">
      <c r="A10" s="40">
        <v>7</v>
      </c>
      <c r="B10" s="55">
        <v>7</v>
      </c>
      <c r="C10" s="56" t="s">
        <v>31</v>
      </c>
      <c r="D10" s="57">
        <v>42019</v>
      </c>
      <c r="E10" s="58" t="s">
        <v>32</v>
      </c>
      <c r="F10" s="59">
        <v>38</v>
      </c>
      <c r="G10" s="59" t="s">
        <v>23</v>
      </c>
      <c r="H10" s="59">
        <v>2</v>
      </c>
      <c r="I10" s="69"/>
      <c r="J10" s="69"/>
      <c r="K10" s="69"/>
      <c r="L10" s="69"/>
      <c r="M10" s="69"/>
      <c r="N10" s="69"/>
      <c r="O10" s="69"/>
      <c r="P10" s="69"/>
      <c r="Q10" s="61">
        <v>10399018</v>
      </c>
      <c r="R10" s="61">
        <v>7304</v>
      </c>
      <c r="S10" s="62" t="e">
        <f t="shared" si="1"/>
        <v>#VALUE!</v>
      </c>
      <c r="T10" s="62">
        <f t="shared" si="2"/>
        <v>1423.7428806133626</v>
      </c>
      <c r="U10" s="61">
        <v>24259004</v>
      </c>
      <c r="V10" s="64">
        <f t="shared" si="3"/>
        <v>-0.571333678827045</v>
      </c>
      <c r="W10" s="70">
        <v>40340345</v>
      </c>
      <c r="X10" s="70">
        <v>30893</v>
      </c>
      <c r="Y10" s="65">
        <f t="shared" si="4"/>
        <v>1305.8085974168905</v>
      </c>
    </row>
    <row r="11" spans="1:25" ht="30" customHeight="1">
      <c r="A11" s="40">
        <v>8</v>
      </c>
      <c r="B11" s="55"/>
      <c r="C11" s="56" t="s">
        <v>34</v>
      </c>
      <c r="D11" s="57">
        <v>41991</v>
      </c>
      <c r="E11" s="58" t="s">
        <v>29</v>
      </c>
      <c r="F11" s="59">
        <v>61</v>
      </c>
      <c r="G11" s="59" t="s">
        <v>23</v>
      </c>
      <c r="H11" s="59">
        <v>6</v>
      </c>
      <c r="I11" s="68">
        <v>753300</v>
      </c>
      <c r="J11" s="68">
        <v>482</v>
      </c>
      <c r="K11" s="68">
        <v>1565720</v>
      </c>
      <c r="L11" s="68">
        <v>956</v>
      </c>
      <c r="M11" s="68">
        <v>4133244</v>
      </c>
      <c r="N11" s="68">
        <v>2442</v>
      </c>
      <c r="O11" s="68">
        <v>2498330</v>
      </c>
      <c r="P11" s="68">
        <v>1464</v>
      </c>
      <c r="Q11" s="61">
        <f aca="true" t="shared" si="5" ref="Q11:R13">+I11+K11+M11+O11</f>
        <v>8950594</v>
      </c>
      <c r="R11" s="61">
        <f t="shared" si="5"/>
        <v>5344</v>
      </c>
      <c r="S11" s="62" t="e">
        <f t="shared" si="1"/>
        <v>#VALUE!</v>
      </c>
      <c r="T11" s="62">
        <f t="shared" si="2"/>
        <v>1674.8866017964071</v>
      </c>
      <c r="U11" s="63">
        <v>17221299</v>
      </c>
      <c r="V11" s="64">
        <f t="shared" si="3"/>
        <v>-0.4802602289176908</v>
      </c>
      <c r="W11" s="68">
        <v>606447988</v>
      </c>
      <c r="X11" s="68">
        <v>415459</v>
      </c>
      <c r="Y11" s="65">
        <f t="shared" si="4"/>
        <v>1459.7059830211886</v>
      </c>
    </row>
    <row r="12" spans="1:25" ht="30" customHeight="1">
      <c r="A12" s="40">
        <v>9</v>
      </c>
      <c r="B12" s="41"/>
      <c r="C12" s="56" t="s">
        <v>35</v>
      </c>
      <c r="D12" s="57">
        <v>41998</v>
      </c>
      <c r="E12" s="58" t="s">
        <v>27</v>
      </c>
      <c r="F12" s="59">
        <v>29</v>
      </c>
      <c r="G12" s="59">
        <v>30</v>
      </c>
      <c r="H12" s="59">
        <v>5</v>
      </c>
      <c r="I12" s="71">
        <v>517660</v>
      </c>
      <c r="J12" s="71">
        <v>349</v>
      </c>
      <c r="K12" s="71">
        <v>1368300</v>
      </c>
      <c r="L12" s="71">
        <v>948</v>
      </c>
      <c r="M12" s="71">
        <v>3072795</v>
      </c>
      <c r="N12" s="71">
        <v>2055</v>
      </c>
      <c r="O12" s="71">
        <v>1582920</v>
      </c>
      <c r="P12" s="71">
        <v>1117</v>
      </c>
      <c r="Q12" s="61">
        <f t="shared" si="5"/>
        <v>6541675</v>
      </c>
      <c r="R12" s="61">
        <f t="shared" si="5"/>
        <v>4469</v>
      </c>
      <c r="S12" s="62">
        <f t="shared" si="1"/>
        <v>148.96666666666667</v>
      </c>
      <c r="T12" s="62">
        <f t="shared" si="2"/>
        <v>1463.789438353099</v>
      </c>
      <c r="U12" s="63">
        <v>11360824</v>
      </c>
      <c r="V12" s="64">
        <f t="shared" si="3"/>
        <v>-0.42419009395797347</v>
      </c>
      <c r="W12" s="48">
        <v>134509849</v>
      </c>
      <c r="X12" s="48">
        <v>93090</v>
      </c>
      <c r="Y12" s="65">
        <f t="shared" si="4"/>
        <v>1444.9441293372006</v>
      </c>
    </row>
    <row r="13" spans="1:25" ht="30" customHeight="1">
      <c r="A13" s="40">
        <v>10</v>
      </c>
      <c r="B13" s="55"/>
      <c r="C13" s="56" t="s">
        <v>36</v>
      </c>
      <c r="D13" s="57">
        <v>41970</v>
      </c>
      <c r="E13" s="58" t="s">
        <v>25</v>
      </c>
      <c r="F13" s="59">
        <v>62</v>
      </c>
      <c r="G13" s="59" t="s">
        <v>23</v>
      </c>
      <c r="H13" s="59">
        <v>9</v>
      </c>
      <c r="I13" s="72">
        <v>299505</v>
      </c>
      <c r="J13" s="73">
        <v>251</v>
      </c>
      <c r="K13" s="73">
        <v>440440</v>
      </c>
      <c r="L13" s="73">
        <v>381</v>
      </c>
      <c r="M13" s="73">
        <v>2779870</v>
      </c>
      <c r="N13" s="73">
        <v>1997</v>
      </c>
      <c r="O13" s="73">
        <v>2330785</v>
      </c>
      <c r="P13" s="73">
        <v>1708</v>
      </c>
      <c r="Q13" s="61">
        <f t="shared" si="5"/>
        <v>5850600</v>
      </c>
      <c r="R13" s="61">
        <f t="shared" si="5"/>
        <v>4337</v>
      </c>
      <c r="S13" s="62" t="e">
        <f t="shared" si="1"/>
        <v>#VALUE!</v>
      </c>
      <c r="T13" s="62">
        <f t="shared" si="2"/>
        <v>1348.9970025363154</v>
      </c>
      <c r="U13" s="63">
        <v>7430950</v>
      </c>
      <c r="V13" s="64">
        <f t="shared" si="3"/>
        <v>-0.21267132735383767</v>
      </c>
      <c r="W13" s="74">
        <v>331421030</v>
      </c>
      <c r="X13" s="75">
        <v>253289</v>
      </c>
      <c r="Y13" s="65">
        <f t="shared" si="4"/>
        <v>1308.4698901255088</v>
      </c>
    </row>
    <row r="14" spans="1:25" ht="18.75" thickBot="1">
      <c r="A14" s="17"/>
      <c r="B14" s="16"/>
      <c r="C14" s="18"/>
      <c r="D14" s="19"/>
      <c r="E14" s="20"/>
      <c r="F14" s="21"/>
      <c r="G14" s="21"/>
      <c r="H14" s="21"/>
      <c r="I14" s="50"/>
      <c r="J14" s="50"/>
      <c r="K14" s="50"/>
      <c r="L14" s="50"/>
      <c r="M14" s="50"/>
      <c r="N14" s="50"/>
      <c r="O14" s="50"/>
      <c r="P14" s="50"/>
      <c r="Q14" s="51"/>
      <c r="R14" s="52"/>
      <c r="S14" s="53"/>
      <c r="T14" s="50"/>
      <c r="U14" s="50"/>
      <c r="V14" s="50"/>
      <c r="W14" s="50"/>
      <c r="X14" s="50"/>
      <c r="Y14" s="50"/>
    </row>
    <row r="15" spans="1:25" ht="17.25" thickBot="1">
      <c r="A15" s="22"/>
      <c r="B15" s="82" t="s">
        <v>17</v>
      </c>
      <c r="C15" s="83"/>
      <c r="D15" s="83"/>
      <c r="E15" s="84"/>
      <c r="F15" s="23"/>
      <c r="G15" s="23">
        <f>SUM(G4:G14)</f>
        <v>61</v>
      </c>
      <c r="H15" s="24"/>
      <c r="I15" s="25"/>
      <c r="J15" s="26"/>
      <c r="K15" s="25"/>
      <c r="L15" s="26"/>
      <c r="M15" s="25"/>
      <c r="N15" s="26"/>
      <c r="O15" s="25"/>
      <c r="P15" s="26"/>
      <c r="Q15" s="39">
        <f>SUM(Q4:Q14)</f>
        <v>182372695</v>
      </c>
      <c r="R15" s="27">
        <f>SUM(R4:R14)</f>
        <v>129856</v>
      </c>
      <c r="S15" s="28">
        <f>R15/G15</f>
        <v>2128.7868852459014</v>
      </c>
      <c r="T15" s="49">
        <f>Q15/R15</f>
        <v>1404.422552673731</v>
      </c>
      <c r="U15" s="54">
        <v>211618430</v>
      </c>
      <c r="V15" s="38">
        <f>IF(U15&lt;&gt;0,-(U15-Q15)/U15,"")</f>
        <v>-0.1382003212102084</v>
      </c>
      <c r="W15" s="29"/>
      <c r="X15" s="30"/>
      <c r="Y15" s="31"/>
    </row>
    <row r="16" spans="1:25" ht="18">
      <c r="A16" s="32"/>
      <c r="B16" s="33"/>
      <c r="C16" s="34" t="s">
        <v>20</v>
      </c>
      <c r="D16" s="34"/>
      <c r="E16" s="35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7"/>
      <c r="R16" s="34"/>
      <c r="S16" s="34"/>
      <c r="T16" s="34"/>
      <c r="U16" s="79" t="s">
        <v>19</v>
      </c>
      <c r="V16" s="79"/>
      <c r="W16" s="79"/>
      <c r="X16" s="79"/>
      <c r="Y16" s="79"/>
    </row>
    <row r="17" spans="1:25" ht="18">
      <c r="A17" s="32"/>
      <c r="B17" s="33"/>
      <c r="C17" s="34"/>
      <c r="D17" s="34"/>
      <c r="E17" s="35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7"/>
      <c r="R17" s="34"/>
      <c r="S17" s="34"/>
      <c r="T17" s="34"/>
      <c r="U17" s="80"/>
      <c r="V17" s="80"/>
      <c r="W17" s="80"/>
      <c r="X17" s="80"/>
      <c r="Y17" s="80"/>
    </row>
    <row r="18" spans="1:25" ht="18">
      <c r="A18" s="32"/>
      <c r="B18" s="33"/>
      <c r="C18" s="34"/>
      <c r="D18" s="34"/>
      <c r="E18" s="35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7"/>
      <c r="R18" s="34"/>
      <c r="S18" s="34"/>
      <c r="T18" s="34"/>
      <c r="U18" s="80"/>
      <c r="V18" s="80"/>
      <c r="W18" s="80"/>
      <c r="X18" s="80"/>
      <c r="Y18" s="80"/>
    </row>
  </sheetData>
  <sheetProtection/>
  <mergeCells count="15">
    <mergeCell ref="B15:E15"/>
    <mergeCell ref="C2:C3"/>
    <mergeCell ref="D2:D3"/>
    <mergeCell ref="E2:E3"/>
    <mergeCell ref="M2:N2"/>
    <mergeCell ref="O2:P2"/>
    <mergeCell ref="F2:F3"/>
    <mergeCell ref="G2:G3"/>
    <mergeCell ref="H2:H3"/>
    <mergeCell ref="K2:L2"/>
    <mergeCell ref="I2:J2"/>
    <mergeCell ref="U16:Y18"/>
    <mergeCell ref="Q2:T2"/>
    <mergeCell ref="U2:V2"/>
    <mergeCell ref="W2:Y2"/>
  </mergeCells>
  <printOptions/>
  <pageMargins left="0.75" right="0.75" top="1" bottom="1" header="0.5" footer="0.5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Ferhat ASLAN</dc:creator>
  <cp:keywords/>
  <dc:description/>
  <cp:lastModifiedBy>Michal</cp:lastModifiedBy>
  <cp:lastPrinted>2008-10-22T07:58:06Z</cp:lastPrinted>
  <dcterms:created xsi:type="dcterms:W3CDTF">2006-04-04T07:29:08Z</dcterms:created>
  <dcterms:modified xsi:type="dcterms:W3CDTF">2015-02-01T15:45:15Z</dcterms:modified>
  <cp:category/>
  <cp:version/>
  <cp:contentType/>
  <cp:contentStatus/>
</cp:coreProperties>
</file>