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4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<sst xmlns="http://schemas.openxmlformats.org/spreadsheetml/2006/main" count="66" uniqueCount="44">
  <si>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</si>
  <si>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</si>
  <si>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</si>
  <si>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</si>
  <si>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</si>
  <si>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</si>
  <si>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</si>
  <si>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</si>
  <si>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</si>
  <si>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</si>
  <si>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</si>
  <si>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</si>
  <si>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</si>
  <si>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</si>
  <si>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</si>
  <si>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</si>
  <si>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</si>
  <si>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</si>
  <si>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</si>
  <si>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</si>
  <si>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</si>
  <si>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G.I. Joe - Retaliation</t>
  </si>
  <si>
    <t>UIP</t>
  </si>
  <si>
    <t>25+36+1</t>
  </si>
  <si>
    <t>Croods</t>
  </si>
  <si>
    <t>InterCom</t>
  </si>
  <si>
    <t>4+26+41+2+1</t>
  </si>
  <si>
    <t>n/a</t>
  </si>
  <si>
    <t>Olympus has Fallen</t>
  </si>
  <si>
    <t>Pro Video</t>
  </si>
  <si>
    <t>Jack the Giant Slayer</t>
  </si>
  <si>
    <t>8+36+1</t>
  </si>
  <si>
    <t>The Host</t>
  </si>
  <si>
    <t>Pitch Perfect</t>
  </si>
  <si>
    <t>Oz the great and Powerful</t>
  </si>
  <si>
    <t>07.03.2013</t>
  </si>
  <si>
    <t>Forum Hungary</t>
  </si>
  <si>
    <t>41+18+1</t>
  </si>
  <si>
    <t>Les seigneurs</t>
  </si>
  <si>
    <t>MTVA</t>
  </si>
  <si>
    <t>Los amantes pasajeros</t>
  </si>
  <si>
    <t>Budapest Film</t>
  </si>
  <si>
    <t>21 and Over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</si>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</sst>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0" fontId="35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3" fontId="14" fillId="25" borderId="26" xfId="40" applyNumberFormat="1" applyFont="1" applyFill="1" applyBorder="1" applyAlignment="1" applyProtection="1">
      <alignment/>
      <protection/>
    </xf>
    <xf numFmtId="3" fontId="15" fillId="25" borderId="26" xfId="40" applyNumberFormat="1" applyFont="1" applyFill="1" applyBorder="1" applyAlignment="1" applyProtection="1">
      <alignment/>
      <protection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7069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781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4-7 APRIL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8.00390625" style="0" customWidth="1"/>
    <col min="4" max="4" width="19.140625" style="0" customWidth="1"/>
    <col min="5" max="5" width="18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88" t="s">
        <v>3</v>
      </c>
      <c r="G2" s="88" t="s">
        <v>4</v>
      </c>
      <c r="H2" s="88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9"/>
    </row>
    <row r="3" spans="1:25" ht="30" customHeight="1">
      <c r="A3" s="13"/>
      <c r="B3" s="14"/>
      <c r="C3" s="84"/>
      <c r="D3" s="86"/>
      <c r="E3" s="87"/>
      <c r="F3" s="89"/>
      <c r="G3" s="89"/>
      <c r="H3" s="89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4">
        <v>1</v>
      </c>
      <c r="B4" s="55"/>
      <c r="C4" s="56" t="s">
        <v>21</v>
      </c>
      <c r="D4" s="57">
        <v>41368</v>
      </c>
      <c r="E4" s="58" t="s">
        <v>22</v>
      </c>
      <c r="F4" s="59" t="s">
        <v>23</v>
      </c>
      <c r="G4" s="59">
        <v>62</v>
      </c>
      <c r="H4" s="59">
        <v>1</v>
      </c>
      <c r="I4" s="60">
        <v>5506234</v>
      </c>
      <c r="J4" s="60">
        <v>3664</v>
      </c>
      <c r="K4" s="60">
        <v>8745392</v>
      </c>
      <c r="L4" s="60">
        <v>5899</v>
      </c>
      <c r="M4" s="60">
        <v>17120427</v>
      </c>
      <c r="N4" s="60">
        <v>11535</v>
      </c>
      <c r="O4" s="60">
        <v>10739077</v>
      </c>
      <c r="P4" s="60">
        <v>7079</v>
      </c>
      <c r="Q4" s="61">
        <f aca="true" t="shared" si="0" ref="Q4:R11">+I4+K4+M4+O4</f>
        <v>42111130</v>
      </c>
      <c r="R4" s="61">
        <f t="shared" si="0"/>
        <v>28177</v>
      </c>
      <c r="S4" s="62">
        <f aca="true" t="shared" si="1" ref="S4:S11">IF(Q4&lt;&gt;0,R4/G4,"")</f>
        <v>454.46774193548384</v>
      </c>
      <c r="T4" s="62">
        <f aca="true" t="shared" si="2" ref="T4:T11">IF(Q4&lt;&gt;0,Q4/R4,"")</f>
        <v>1494.5214181779465</v>
      </c>
      <c r="U4" s="63">
        <v>7610657</v>
      </c>
      <c r="V4" s="64">
        <f aca="true" t="shared" si="3" ref="V4:V11">IF(U4&lt;&gt;0,-(U4-Q4)/U4,"")</f>
        <v>4.533179329984257</v>
      </c>
      <c r="W4" s="46">
        <v>56237157</v>
      </c>
      <c r="X4" s="46">
        <v>37401</v>
      </c>
      <c r="Y4" s="62">
        <f aca="true" t="shared" si="4" ref="Y4:Y11">W4/X4</f>
        <v>1503.627095532205</v>
      </c>
    </row>
    <row r="5" spans="1:25" s="65" customFormat="1" ht="30" customHeight="1">
      <c r="A5" s="54">
        <v>2</v>
      </c>
      <c r="B5" s="55">
        <v>2</v>
      </c>
      <c r="C5" s="56" t="s">
        <v>24</v>
      </c>
      <c r="D5" s="57">
        <v>41354</v>
      </c>
      <c r="E5" s="58" t="s">
        <v>25</v>
      </c>
      <c r="F5" s="59" t="s">
        <v>26</v>
      </c>
      <c r="G5" s="59" t="s">
        <v>27</v>
      </c>
      <c r="H5" s="59">
        <v>3</v>
      </c>
      <c r="I5" s="74">
        <v>1664227</v>
      </c>
      <c r="J5" s="74">
        <v>1242</v>
      </c>
      <c r="K5" s="74">
        <v>2880325</v>
      </c>
      <c r="L5" s="74">
        <v>2166</v>
      </c>
      <c r="M5" s="74">
        <v>11937242</v>
      </c>
      <c r="N5" s="74">
        <v>8797</v>
      </c>
      <c r="O5" s="74">
        <v>9476276</v>
      </c>
      <c r="P5" s="74">
        <v>7050</v>
      </c>
      <c r="Q5" s="61">
        <f t="shared" si="0"/>
        <v>25958070</v>
      </c>
      <c r="R5" s="61">
        <f t="shared" si="0"/>
        <v>19255</v>
      </c>
      <c r="S5" s="62" t="e">
        <f t="shared" si="1"/>
        <v>#VALUE!</v>
      </c>
      <c r="T5" s="62">
        <f t="shared" si="2"/>
        <v>1348.1210075305116</v>
      </c>
      <c r="U5" s="63">
        <v>45419096</v>
      </c>
      <c r="V5" s="64">
        <f t="shared" si="3"/>
        <v>-0.42847673586457996</v>
      </c>
      <c r="W5" s="75">
        <v>167315416</v>
      </c>
      <c r="X5" s="75">
        <v>120672</v>
      </c>
      <c r="Y5" s="62">
        <f t="shared" si="4"/>
        <v>1386.5305621850969</v>
      </c>
    </row>
    <row r="6" spans="1:25" s="65" customFormat="1" ht="30" customHeight="1">
      <c r="A6" s="54">
        <v>3</v>
      </c>
      <c r="B6" s="55"/>
      <c r="C6" s="66" t="s">
        <v>28</v>
      </c>
      <c r="D6" s="57">
        <v>41368</v>
      </c>
      <c r="E6" s="67" t="s">
        <v>29</v>
      </c>
      <c r="F6" s="68">
        <v>30</v>
      </c>
      <c r="G6" s="68" t="s">
        <v>27</v>
      </c>
      <c r="H6" s="68">
        <v>1</v>
      </c>
      <c r="I6" s="69">
        <v>2449619</v>
      </c>
      <c r="J6" s="69">
        <v>1798</v>
      </c>
      <c r="K6" s="69">
        <v>4525296</v>
      </c>
      <c r="L6" s="69">
        <v>3301</v>
      </c>
      <c r="M6" s="69">
        <v>9427003</v>
      </c>
      <c r="N6" s="69">
        <v>6839</v>
      </c>
      <c r="O6" s="69">
        <v>5992020</v>
      </c>
      <c r="P6" s="69">
        <v>4259</v>
      </c>
      <c r="Q6" s="61">
        <f t="shared" si="0"/>
        <v>22393938</v>
      </c>
      <c r="R6" s="61">
        <f t="shared" si="0"/>
        <v>16197</v>
      </c>
      <c r="S6" s="62" t="e">
        <f t="shared" si="1"/>
        <v>#VALUE!</v>
      </c>
      <c r="T6" s="62">
        <f t="shared" si="2"/>
        <v>1382.59788849787</v>
      </c>
      <c r="U6" s="63">
        <v>0</v>
      </c>
      <c r="V6" s="64">
        <f t="shared" si="3"/>
      </c>
      <c r="W6" s="63">
        <v>25649048</v>
      </c>
      <c r="X6" s="63">
        <v>18353</v>
      </c>
      <c r="Y6" s="62">
        <f t="shared" si="4"/>
        <v>1397.5398027570425</v>
      </c>
    </row>
    <row r="7" spans="1:25" s="65" customFormat="1" ht="30" customHeight="1">
      <c r="A7" s="54">
        <v>4</v>
      </c>
      <c r="B7" s="55"/>
      <c r="C7" s="56" t="s">
        <v>30</v>
      </c>
      <c r="D7" s="57">
        <v>41361</v>
      </c>
      <c r="E7" s="58" t="s">
        <v>25</v>
      </c>
      <c r="F7" s="59" t="s">
        <v>31</v>
      </c>
      <c r="G7" s="59" t="s">
        <v>27</v>
      </c>
      <c r="H7" s="59">
        <v>2</v>
      </c>
      <c r="I7" s="74">
        <v>1821370</v>
      </c>
      <c r="J7" s="74">
        <v>1209</v>
      </c>
      <c r="K7" s="74">
        <v>3758540</v>
      </c>
      <c r="L7" s="74">
        <v>2537</v>
      </c>
      <c r="M7" s="74">
        <v>10042664</v>
      </c>
      <c r="N7" s="74">
        <v>6649</v>
      </c>
      <c r="O7" s="74">
        <v>6433378</v>
      </c>
      <c r="P7" s="74">
        <v>4236</v>
      </c>
      <c r="Q7" s="61">
        <f t="shared" si="0"/>
        <v>22055952</v>
      </c>
      <c r="R7" s="61">
        <f t="shared" si="0"/>
        <v>14631</v>
      </c>
      <c r="S7" s="62" t="e">
        <f t="shared" si="1"/>
        <v>#VALUE!</v>
      </c>
      <c r="T7" s="62">
        <f t="shared" si="2"/>
        <v>1507.4808283781013</v>
      </c>
      <c r="U7" s="63">
        <v>38108817</v>
      </c>
      <c r="V7" s="64">
        <f t="shared" si="3"/>
        <v>-0.4212375577021979</v>
      </c>
      <c r="W7" s="75">
        <v>81016984</v>
      </c>
      <c r="X7" s="75">
        <v>54492</v>
      </c>
      <c r="Y7" s="62">
        <f t="shared" si="4"/>
        <v>1486.7684063715774</v>
      </c>
    </row>
    <row r="8" spans="1:25" s="65" customFormat="1" ht="30" customHeight="1">
      <c r="A8" s="54">
        <v>5</v>
      </c>
      <c r="B8" s="55"/>
      <c r="C8" s="56" t="s">
        <v>32</v>
      </c>
      <c r="D8" s="57">
        <v>41361</v>
      </c>
      <c r="E8" s="58" t="s">
        <v>29</v>
      </c>
      <c r="F8" s="59">
        <v>35</v>
      </c>
      <c r="G8" s="59" t="s">
        <v>27</v>
      </c>
      <c r="H8" s="59">
        <v>2</v>
      </c>
      <c r="I8" s="70">
        <v>1049174</v>
      </c>
      <c r="J8" s="70">
        <v>801</v>
      </c>
      <c r="K8" s="70">
        <v>2185080</v>
      </c>
      <c r="L8" s="70">
        <v>1664</v>
      </c>
      <c r="M8" s="70">
        <v>4338758</v>
      </c>
      <c r="N8" s="70">
        <v>3230</v>
      </c>
      <c r="O8" s="70">
        <v>2470280</v>
      </c>
      <c r="P8" s="70">
        <v>1790</v>
      </c>
      <c r="Q8" s="61">
        <f t="shared" si="0"/>
        <v>10043292</v>
      </c>
      <c r="R8" s="61">
        <f t="shared" si="0"/>
        <v>7485</v>
      </c>
      <c r="S8" s="62" t="e">
        <f t="shared" si="1"/>
        <v>#VALUE!</v>
      </c>
      <c r="T8" s="62">
        <f t="shared" si="2"/>
        <v>1341.7891783567134</v>
      </c>
      <c r="U8" s="63">
        <v>22039113</v>
      </c>
      <c r="V8" s="64">
        <f t="shared" si="3"/>
        <v>-0.5442969052338903</v>
      </c>
      <c r="W8" s="71">
        <v>40878627</v>
      </c>
      <c r="X8" s="71">
        <v>31341</v>
      </c>
      <c r="Y8" s="62">
        <f t="shared" si="4"/>
        <v>1304.3178903034363</v>
      </c>
    </row>
    <row r="9" spans="1:25" s="65" customFormat="1" ht="30" customHeight="1">
      <c r="A9" s="54">
        <v>6</v>
      </c>
      <c r="B9" s="55"/>
      <c r="C9" s="56" t="s">
        <v>33</v>
      </c>
      <c r="D9" s="57">
        <v>41361</v>
      </c>
      <c r="E9" s="58" t="s">
        <v>22</v>
      </c>
      <c r="F9" s="59">
        <v>26</v>
      </c>
      <c r="G9" s="59">
        <v>28</v>
      </c>
      <c r="H9" s="59">
        <v>2</v>
      </c>
      <c r="I9" s="60">
        <v>736110</v>
      </c>
      <c r="J9" s="60">
        <v>573</v>
      </c>
      <c r="K9" s="60">
        <v>1943725</v>
      </c>
      <c r="L9" s="60">
        <v>1526</v>
      </c>
      <c r="M9" s="60">
        <v>4097460</v>
      </c>
      <c r="N9" s="60">
        <v>3143</v>
      </c>
      <c r="O9" s="60">
        <v>2043980</v>
      </c>
      <c r="P9" s="60">
        <v>1522</v>
      </c>
      <c r="Q9" s="61">
        <f t="shared" si="0"/>
        <v>8821275</v>
      </c>
      <c r="R9" s="61">
        <f t="shared" si="0"/>
        <v>6764</v>
      </c>
      <c r="S9" s="62">
        <f t="shared" si="1"/>
        <v>241.57142857142858</v>
      </c>
      <c r="T9" s="62">
        <f t="shared" si="2"/>
        <v>1304.1506505026612</v>
      </c>
      <c r="U9" s="63">
        <v>14561390</v>
      </c>
      <c r="V9" s="64">
        <f t="shared" si="3"/>
        <v>-0.39420103437927284</v>
      </c>
      <c r="W9" s="46">
        <v>31239390</v>
      </c>
      <c r="X9" s="46">
        <v>24392</v>
      </c>
      <c r="Y9" s="62">
        <f t="shared" si="4"/>
        <v>1280.7227779599868</v>
      </c>
    </row>
    <row r="10" spans="1:25" s="65" customFormat="1" ht="30" customHeight="1">
      <c r="A10" s="54">
        <v>7</v>
      </c>
      <c r="B10" s="55"/>
      <c r="C10" s="66" t="s">
        <v>34</v>
      </c>
      <c r="D10" s="57" t="s">
        <v>35</v>
      </c>
      <c r="E10" s="67" t="s">
        <v>36</v>
      </c>
      <c r="F10" s="68" t="s">
        <v>37</v>
      </c>
      <c r="G10" s="68" t="s">
        <v>27</v>
      </c>
      <c r="H10" s="68">
        <v>5</v>
      </c>
      <c r="I10" s="60">
        <v>526300</v>
      </c>
      <c r="J10" s="60">
        <v>398</v>
      </c>
      <c r="K10" s="60">
        <v>963020</v>
      </c>
      <c r="L10" s="60">
        <v>712</v>
      </c>
      <c r="M10" s="60">
        <v>2982364</v>
      </c>
      <c r="N10" s="60">
        <v>2141</v>
      </c>
      <c r="O10" s="60">
        <v>2025385</v>
      </c>
      <c r="P10" s="60">
        <v>1494</v>
      </c>
      <c r="Q10" s="61">
        <f t="shared" si="0"/>
        <v>6497069</v>
      </c>
      <c r="R10" s="61">
        <f t="shared" si="0"/>
        <v>4745</v>
      </c>
      <c r="S10" s="62" t="e">
        <f t="shared" si="1"/>
        <v>#VALUE!</v>
      </c>
      <c r="T10" s="62">
        <f t="shared" si="2"/>
        <v>1369.24531085353</v>
      </c>
      <c r="U10" s="63">
        <v>11313357</v>
      </c>
      <c r="V10" s="64">
        <f t="shared" si="3"/>
        <v>-0.4257169644695204</v>
      </c>
      <c r="W10" s="46">
        <v>160241071</v>
      </c>
      <c r="X10" s="46">
        <v>112623</v>
      </c>
      <c r="Y10" s="62">
        <f t="shared" si="4"/>
        <v>1422.8094705344379</v>
      </c>
    </row>
    <row r="11" spans="1:25" s="65" customFormat="1" ht="30" customHeight="1">
      <c r="A11" s="54">
        <v>8</v>
      </c>
      <c r="B11" s="55"/>
      <c r="C11" s="56" t="s">
        <v>42</v>
      </c>
      <c r="D11" s="57">
        <v>41347</v>
      </c>
      <c r="E11" s="58" t="s">
        <v>43</v>
      </c>
      <c r="F11" s="59">
        <v>28</v>
      </c>
      <c r="G11" s="59" t="s">
        <v>27</v>
      </c>
      <c r="H11" s="59">
        <v>4</v>
      </c>
      <c r="I11" s="47">
        <v>434220</v>
      </c>
      <c r="J11" s="47">
        <v>332</v>
      </c>
      <c r="K11" s="60">
        <v>1377080</v>
      </c>
      <c r="L11" s="60">
        <v>1051</v>
      </c>
      <c r="M11" s="60">
        <v>2780295</v>
      </c>
      <c r="N11" s="60">
        <v>2080</v>
      </c>
      <c r="O11" s="60">
        <v>1268240</v>
      </c>
      <c r="P11" s="60">
        <v>958</v>
      </c>
      <c r="Q11" s="61">
        <f t="shared" si="0"/>
        <v>5859835</v>
      </c>
      <c r="R11" s="61">
        <f t="shared" si="0"/>
        <v>4421</v>
      </c>
      <c r="S11" s="62" t="e">
        <f t="shared" si="1"/>
        <v>#VALUE!</v>
      </c>
      <c r="T11" s="62">
        <f t="shared" si="2"/>
        <v>1325.4546482696223</v>
      </c>
      <c r="U11" s="63">
        <v>9840700</v>
      </c>
      <c r="V11" s="64">
        <f t="shared" si="3"/>
        <v>-0.40453067363094086</v>
      </c>
      <c r="W11" s="46">
        <v>57887024</v>
      </c>
      <c r="X11" s="46">
        <v>44242</v>
      </c>
      <c r="Y11" s="62">
        <f t="shared" si="4"/>
        <v>1308.4178834591564</v>
      </c>
    </row>
    <row r="12" spans="1:25" s="65" customFormat="1" ht="30" customHeight="1">
      <c r="A12" s="54">
        <v>9</v>
      </c>
      <c r="B12" s="55"/>
      <c r="C12" s="56" t="s">
        <v>38</v>
      </c>
      <c r="D12" s="57">
        <v>41361</v>
      </c>
      <c r="E12" s="58" t="s">
        <v>39</v>
      </c>
      <c r="F12" s="59">
        <v>16</v>
      </c>
      <c r="G12" s="59" t="s">
        <v>27</v>
      </c>
      <c r="H12" s="59">
        <v>2</v>
      </c>
      <c r="I12" s="70">
        <v>348605</v>
      </c>
      <c r="J12" s="70">
        <v>254</v>
      </c>
      <c r="K12" s="60">
        <v>695790</v>
      </c>
      <c r="L12" s="60">
        <v>498</v>
      </c>
      <c r="M12" s="60">
        <v>2136800</v>
      </c>
      <c r="N12" s="60">
        <v>1550</v>
      </c>
      <c r="O12" s="60">
        <v>1381190</v>
      </c>
      <c r="P12" s="60">
        <v>1002</v>
      </c>
      <c r="Q12" s="61">
        <f>+I12+K12+M12+O12</f>
        <v>4562385</v>
      </c>
      <c r="R12" s="61">
        <f>+J12+L12+N12+P12</f>
        <v>3304</v>
      </c>
      <c r="S12" s="62" t="e">
        <f>IF(Q12&lt;&gt;0,R12/G12,"")</f>
        <v>#VALUE!</v>
      </c>
      <c r="T12" s="62">
        <f>IF(Q12&lt;&gt;0,Q12/R12,"")</f>
        <v>1380.8671307506054</v>
      </c>
      <c r="U12" s="63">
        <v>5529410</v>
      </c>
      <c r="V12" s="64">
        <f>IF(U12&lt;&gt;0,-(U12-Q12)/U12,"")</f>
        <v>-0.1748875558151774</v>
      </c>
      <c r="W12" s="46">
        <v>13463850</v>
      </c>
      <c r="X12" s="46">
        <v>10674</v>
      </c>
      <c r="Y12" s="62">
        <f>W12/X12</f>
        <v>1261.3687464867903</v>
      </c>
    </row>
    <row r="13" spans="1:25" s="65" customFormat="1" ht="30" customHeight="1">
      <c r="A13" s="54">
        <v>10</v>
      </c>
      <c r="B13" s="55"/>
      <c r="C13" s="56" t="s">
        <v>40</v>
      </c>
      <c r="D13" s="57">
        <v>41361</v>
      </c>
      <c r="E13" s="58" t="s">
        <v>41</v>
      </c>
      <c r="F13" s="59">
        <v>14</v>
      </c>
      <c r="G13" s="59" t="s">
        <v>27</v>
      </c>
      <c r="H13" s="59">
        <v>2</v>
      </c>
      <c r="I13" s="72">
        <v>505930</v>
      </c>
      <c r="J13" s="72">
        <v>365</v>
      </c>
      <c r="K13" s="72">
        <v>987468</v>
      </c>
      <c r="L13" s="72">
        <v>693</v>
      </c>
      <c r="M13" s="72">
        <v>1549185</v>
      </c>
      <c r="N13" s="72">
        <v>1084</v>
      </c>
      <c r="O13" s="72">
        <v>957770</v>
      </c>
      <c r="P13" s="72">
        <v>684</v>
      </c>
      <c r="Q13" s="61">
        <f>+I13+K13+M13+O13</f>
        <v>4000353</v>
      </c>
      <c r="R13" s="61">
        <f>+J13+L13+N13+P13</f>
        <v>2826</v>
      </c>
      <c r="S13" s="62" t="e">
        <f>IF(Q13&lt;&gt;0,R13/G13,"")</f>
        <v>#VALUE!</v>
      </c>
      <c r="T13" s="62">
        <f>IF(Q13&lt;&gt;0,Q13/R13,"")</f>
        <v>1415.5530785562632</v>
      </c>
      <c r="U13" s="63">
        <v>6959403</v>
      </c>
      <c r="V13" s="64">
        <f>IF(U13&lt;&gt;0,-(U13-Q13)/U13,"")</f>
        <v>-0.425187332878984</v>
      </c>
      <c r="W13" s="73">
        <v>13779383</v>
      </c>
      <c r="X13" s="73">
        <v>9996</v>
      </c>
      <c r="Y13" s="62">
        <f>W13/X13</f>
        <v>1378.4896958783513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90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152303299</v>
      </c>
      <c r="R15" s="27">
        <f>SUM(R4:R14)</f>
        <v>107805</v>
      </c>
      <c r="S15" s="28">
        <f>R15/G15</f>
        <v>1197.8333333333333</v>
      </c>
      <c r="T15" s="48">
        <f>Q15/R15</f>
        <v>1412.7665599925792</v>
      </c>
      <c r="U15" s="53">
        <v>166587473</v>
      </c>
      <c r="V15" s="38">
        <f>IF(U15&lt;&gt;0,-(U15-Q15)/U15,"")</f>
        <v>-0.08574578713970887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2013-04-15T12:33:54Z</dcterms:modified>
  <cp:category/>
  <cp:version/>
  <cp:contentType/>
  <cp:contentStatus/>
</cp:coreProperties>
</file>