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4" sheetId="1" r:id="rId1"/>
  </sheets>
  <definedNames/>
  <calcPr calcMode="manual" fullCalcOnLoad="1"/>
</workbook>
</file>

<file path=xl/sharedStrings.xml><?xml version="1.0" encoding="utf-8"?>
<sst xmlns="http://schemas.openxmlformats.org/spreadsheetml/2006/main" count="67" uniqueCount="42">
  <si>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</si>
  <si>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</si>
  <si>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</si>
  <si>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</si>
  <si>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</si>
  <si>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</si>
  <si>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</si>
  <si>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</si>
  <si>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</si>
  <si>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</si>
  <si>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</si>
  <si>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</si>
  <si>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</si>
  <si>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</si>
  <si>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</si>
  <si>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</si>
  <si>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</si>
  <si>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</si>
  <si>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</si>
  <si>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</si>
  <si>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The Hangover Part III</t>
  </si>
  <si>
    <t>InterCom</t>
  </si>
  <si>
    <t>45+2</t>
  </si>
  <si>
    <t>n/a</t>
  </si>
  <si>
    <t>After Earth</t>
  </si>
  <si>
    <t>44+1</t>
  </si>
  <si>
    <t>The Internship</t>
  </si>
  <si>
    <t>38+1</t>
  </si>
  <si>
    <t>Now You See Me</t>
  </si>
  <si>
    <t>Pro Video</t>
  </si>
  <si>
    <t>Fast &amp; Furious 6</t>
  </si>
  <si>
    <t>UIP</t>
  </si>
  <si>
    <t>Epic</t>
  </si>
  <si>
    <t>28+38+1</t>
  </si>
  <si>
    <t>The Great Gatsby</t>
  </si>
  <si>
    <t>13+35+2</t>
  </si>
  <si>
    <t>Iron Man 3</t>
  </si>
  <si>
    <t>Forum Hungary</t>
  </si>
  <si>
    <t>25+12+42+1+1</t>
  </si>
  <si>
    <t>Trance</t>
  </si>
  <si>
    <t>Star Trek Into Darkness</t>
  </si>
  <si>
    <t>20+38+1+1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</si>
</sst>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vertical="center"/>
      <protection locked="0"/>
    </xf>
    <xf numFmtId="197" fontId="14" fillId="25" borderId="26" xfId="55" applyNumberFormat="1" applyFont="1" applyFill="1" applyBorder="1" applyAlignment="1" applyProtection="1">
      <alignment horizontal="center" vertical="center"/>
      <protection locked="0"/>
    </xf>
    <xf numFmtId="3" fontId="14" fillId="25" borderId="26" xfId="55" applyNumberFormat="1" applyFont="1" applyFill="1" applyBorder="1" applyAlignment="1" applyProtection="1">
      <alignment horizontal="left" vertical="center"/>
      <protection locked="0"/>
    </xf>
    <xf numFmtId="3" fontId="14" fillId="25" borderId="26" xfId="55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5" fillId="25" borderId="26" xfId="42" applyNumberFormat="1" applyFont="1" applyFill="1" applyBorder="1" applyAlignment="1" applyProtection="1">
      <alignment horizontal="right"/>
      <protection/>
    </xf>
    <xf numFmtId="3" fontId="14" fillId="25" borderId="26" xfId="61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1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0" fontId="34" fillId="25" borderId="26" xfId="55" applyFont="1" applyFill="1" applyBorder="1" applyAlignment="1">
      <alignment vertical="center"/>
      <protection/>
    </xf>
    <xf numFmtId="0" fontId="14" fillId="25" borderId="26" xfId="55" applyFont="1" applyFill="1" applyBorder="1" applyAlignment="1" applyProtection="1">
      <alignment horizontal="left" vertical="center"/>
      <protection locked="0"/>
    </xf>
    <xf numFmtId="0" fontId="14" fillId="25" borderId="26" xfId="55" applyFont="1" applyFill="1" applyBorder="1" applyAlignment="1" applyProtection="1">
      <alignment horizontal="center" vertical="center"/>
      <protection locked="0"/>
    </xf>
    <xf numFmtId="198" fontId="14" fillId="0" borderId="26" xfId="42" applyNumberFormat="1" applyFont="1" applyBorder="1" applyAlignment="1">
      <alignment/>
    </xf>
    <xf numFmtId="198" fontId="14" fillId="0" borderId="26" xfId="42" applyNumberFormat="1" applyFont="1" applyFill="1" applyBorder="1" applyAlignment="1">
      <alignment/>
    </xf>
    <xf numFmtId="198" fontId="15" fillId="0" borderId="26" xfId="42" applyNumberFormat="1" applyFont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4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1" xfId="55"/>
    <cellStyle name="Összesen" xfId="56"/>
    <cellStyle name="Percent" xfId="57"/>
    <cellStyle name="Rossz" xfId="58"/>
    <cellStyle name="Semleges" xfId="59"/>
    <cellStyle name="Számítás" xfId="60"/>
    <cellStyle name="Százalék 20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498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209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13-16 JUNE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140625" style="0" customWidth="1"/>
    <col min="4" max="4" width="14.7109375" style="0" customWidth="1"/>
    <col min="5" max="5" width="18.140625" style="0" customWidth="1"/>
    <col min="6" max="6" width="13.57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28</v>
      </c>
      <c r="D4" s="56">
        <v>41438</v>
      </c>
      <c r="E4" s="57" t="s">
        <v>29</v>
      </c>
      <c r="F4" s="58">
        <v>35</v>
      </c>
      <c r="G4" s="58" t="s">
        <v>23</v>
      </c>
      <c r="H4" s="58">
        <v>1</v>
      </c>
      <c r="I4" s="72">
        <v>7506622</v>
      </c>
      <c r="J4" s="72">
        <v>5708</v>
      </c>
      <c r="K4" s="72">
        <v>8151173</v>
      </c>
      <c r="L4" s="72">
        <v>6213</v>
      </c>
      <c r="M4" s="72">
        <v>12411143</v>
      </c>
      <c r="N4" s="72">
        <v>9060</v>
      </c>
      <c r="O4" s="72">
        <v>10520615</v>
      </c>
      <c r="P4" s="72">
        <v>7642</v>
      </c>
      <c r="Q4" s="61">
        <f aca="true" t="shared" si="0" ref="Q4:R7">+I4+K4+M4+O4</f>
        <v>38589553</v>
      </c>
      <c r="R4" s="61">
        <f t="shared" si="0"/>
        <v>28623</v>
      </c>
      <c r="S4" s="62" t="e">
        <f>IF(Q4&lt;&gt;0,R4/G4,"")</f>
        <v>#VALUE!</v>
      </c>
      <c r="T4" s="62">
        <f>IF(Q4&lt;&gt;0,Q4/R4,"")</f>
        <v>1348.2008524613072</v>
      </c>
      <c r="U4" s="63">
        <v>5611260</v>
      </c>
      <c r="V4" s="64">
        <f>IF(U4&lt;&gt;0,-(U4-Q4)/U4,"")</f>
        <v>5.877163596055075</v>
      </c>
      <c r="W4" s="63">
        <v>45704403</v>
      </c>
      <c r="X4" s="63">
        <v>34043</v>
      </c>
      <c r="Y4" s="62">
        <f>W4/X4</f>
        <v>1342.5492171665246</v>
      </c>
    </row>
    <row r="5" spans="1:25" ht="30" customHeight="1">
      <c r="A5" s="40">
        <v>2</v>
      </c>
      <c r="B5" s="41"/>
      <c r="C5" s="55" t="s">
        <v>20</v>
      </c>
      <c r="D5" s="56">
        <v>41424</v>
      </c>
      <c r="E5" s="57" t="s">
        <v>21</v>
      </c>
      <c r="F5" s="58" t="s">
        <v>22</v>
      </c>
      <c r="G5" s="58" t="s">
        <v>23</v>
      </c>
      <c r="H5" s="58">
        <v>3</v>
      </c>
      <c r="I5" s="59">
        <v>3767388</v>
      </c>
      <c r="J5" s="60">
        <v>2956</v>
      </c>
      <c r="K5" s="60">
        <v>5086295</v>
      </c>
      <c r="L5" s="60">
        <v>3961</v>
      </c>
      <c r="M5" s="60">
        <v>8220982</v>
      </c>
      <c r="N5" s="60">
        <v>6180</v>
      </c>
      <c r="O5" s="60">
        <v>5689800</v>
      </c>
      <c r="P5" s="60">
        <v>4263</v>
      </c>
      <c r="Q5" s="61">
        <f t="shared" si="0"/>
        <v>22764465</v>
      </c>
      <c r="R5" s="61">
        <f t="shared" si="0"/>
        <v>17360</v>
      </c>
      <c r="S5" s="62" t="e">
        <f aca="true" t="shared" si="1" ref="S5:S13">IF(Q5&lt;&gt;0,R5/G5,"")</f>
        <v>#VALUE!</v>
      </c>
      <c r="T5" s="62">
        <f aca="true" t="shared" si="2" ref="T5:T13">IF(Q5&lt;&gt;0,Q5/R5,"")</f>
        <v>1311.317108294931</v>
      </c>
      <c r="U5" s="63">
        <v>60091179</v>
      </c>
      <c r="V5" s="64">
        <f aca="true" t="shared" si="3" ref="V5:V13">IF(U5&lt;&gt;0,-(U5-Q5)/U5,"")</f>
        <v>-0.6211679421367319</v>
      </c>
      <c r="W5" s="65">
        <v>276213982</v>
      </c>
      <c r="X5" s="65">
        <v>216384</v>
      </c>
      <c r="Y5" s="62">
        <f aca="true" t="shared" si="4" ref="Y5:Y13">W5/X5</f>
        <v>1276.4991034457262</v>
      </c>
    </row>
    <row r="6" spans="1:25" ht="30" customHeight="1">
      <c r="A6" s="40">
        <v>3</v>
      </c>
      <c r="B6" s="41"/>
      <c r="C6" s="55" t="s">
        <v>24</v>
      </c>
      <c r="D6" s="56">
        <v>41431</v>
      </c>
      <c r="E6" s="57" t="s">
        <v>21</v>
      </c>
      <c r="F6" s="58" t="s">
        <v>25</v>
      </c>
      <c r="G6" s="58" t="s">
        <v>23</v>
      </c>
      <c r="H6" s="58">
        <v>2</v>
      </c>
      <c r="I6" s="59">
        <v>3245389</v>
      </c>
      <c r="J6" s="60">
        <v>2531</v>
      </c>
      <c r="K6" s="60">
        <v>4434810</v>
      </c>
      <c r="L6" s="60">
        <v>3343</v>
      </c>
      <c r="M6" s="60">
        <v>7797221</v>
      </c>
      <c r="N6" s="60">
        <v>5803</v>
      </c>
      <c r="O6" s="60">
        <v>6152404</v>
      </c>
      <c r="P6" s="60">
        <v>4603</v>
      </c>
      <c r="Q6" s="61">
        <f t="shared" si="0"/>
        <v>21629824</v>
      </c>
      <c r="R6" s="61">
        <f t="shared" si="0"/>
        <v>16280</v>
      </c>
      <c r="S6" s="62" t="e">
        <f t="shared" si="1"/>
        <v>#VALUE!</v>
      </c>
      <c r="T6" s="62">
        <f t="shared" si="2"/>
        <v>1328.6132678132678</v>
      </c>
      <c r="U6" s="63">
        <v>45412692</v>
      </c>
      <c r="V6" s="64">
        <f t="shared" si="3"/>
        <v>-0.5237053112817007</v>
      </c>
      <c r="W6" s="65">
        <v>82169357</v>
      </c>
      <c r="X6" s="65">
        <v>62623</v>
      </c>
      <c r="Y6" s="62">
        <f t="shared" si="4"/>
        <v>1312.1274451878703</v>
      </c>
    </row>
    <row r="7" spans="1:25" ht="30" customHeight="1">
      <c r="A7" s="40">
        <v>4</v>
      </c>
      <c r="B7" s="41"/>
      <c r="C7" s="66" t="s">
        <v>26</v>
      </c>
      <c r="D7" s="56">
        <v>41438</v>
      </c>
      <c r="E7" s="67" t="s">
        <v>21</v>
      </c>
      <c r="F7" s="68" t="s">
        <v>27</v>
      </c>
      <c r="G7" s="68" t="s">
        <v>23</v>
      </c>
      <c r="H7" s="68">
        <v>1</v>
      </c>
      <c r="I7" s="69">
        <v>3495352</v>
      </c>
      <c r="J7" s="70">
        <v>2693</v>
      </c>
      <c r="K7" s="70">
        <v>4313821</v>
      </c>
      <c r="L7" s="70">
        <v>3284</v>
      </c>
      <c r="M7" s="70">
        <v>6739176</v>
      </c>
      <c r="N7" s="70">
        <v>5013</v>
      </c>
      <c r="O7" s="70">
        <v>6038480</v>
      </c>
      <c r="P7" s="70">
        <v>4512</v>
      </c>
      <c r="Q7" s="61">
        <f t="shared" si="0"/>
        <v>20586829</v>
      </c>
      <c r="R7" s="61">
        <f t="shared" si="0"/>
        <v>15502</v>
      </c>
      <c r="S7" s="62" t="e">
        <f t="shared" si="1"/>
        <v>#VALUE!</v>
      </c>
      <c r="T7" s="62">
        <f t="shared" si="2"/>
        <v>1328.011159850342</v>
      </c>
      <c r="U7" s="63">
        <v>0</v>
      </c>
      <c r="V7" s="64">
        <f t="shared" si="3"/>
      </c>
      <c r="W7" s="71">
        <v>20586829</v>
      </c>
      <c r="X7" s="71">
        <v>15502</v>
      </c>
      <c r="Y7" s="62">
        <f t="shared" si="4"/>
        <v>1328.011159850342</v>
      </c>
    </row>
    <row r="8" spans="1:25" ht="30" customHeight="1">
      <c r="A8" s="40">
        <v>5</v>
      </c>
      <c r="B8" s="41"/>
      <c r="C8" s="55" t="s">
        <v>30</v>
      </c>
      <c r="D8" s="56">
        <v>41417</v>
      </c>
      <c r="E8" s="57" t="s">
        <v>31</v>
      </c>
      <c r="F8" s="58">
        <v>36</v>
      </c>
      <c r="G8" s="58">
        <v>40</v>
      </c>
      <c r="H8" s="58">
        <v>4</v>
      </c>
      <c r="I8" s="73">
        <v>1145330</v>
      </c>
      <c r="J8" s="73">
        <v>908</v>
      </c>
      <c r="K8" s="73">
        <v>1862643</v>
      </c>
      <c r="L8" s="73">
        <v>1604</v>
      </c>
      <c r="M8" s="73">
        <v>3131707</v>
      </c>
      <c r="N8" s="73">
        <v>2419</v>
      </c>
      <c r="O8" s="73">
        <v>2486140</v>
      </c>
      <c r="P8" s="73">
        <v>1830</v>
      </c>
      <c r="Q8" s="61">
        <f aca="true" t="shared" si="5" ref="Q8:R13">+I8+K8+M8+O8</f>
        <v>8625820</v>
      </c>
      <c r="R8" s="61">
        <f t="shared" si="5"/>
        <v>6761</v>
      </c>
      <c r="S8" s="62">
        <f t="shared" si="1"/>
        <v>169.025</v>
      </c>
      <c r="T8" s="62">
        <f t="shared" si="2"/>
        <v>1275.820144948972</v>
      </c>
      <c r="U8" s="63">
        <v>20433435</v>
      </c>
      <c r="V8" s="64">
        <f t="shared" si="3"/>
        <v>-0.5778575653090143</v>
      </c>
      <c r="W8" s="48">
        <v>194169246</v>
      </c>
      <c r="X8" s="48">
        <v>151082</v>
      </c>
      <c r="Y8" s="62">
        <f t="shared" si="4"/>
        <v>1285.1911279967171</v>
      </c>
    </row>
    <row r="9" spans="1:25" ht="30" customHeight="1">
      <c r="A9" s="40">
        <v>6</v>
      </c>
      <c r="B9" s="41"/>
      <c r="C9" s="55" t="s">
        <v>32</v>
      </c>
      <c r="D9" s="56">
        <v>41417</v>
      </c>
      <c r="E9" s="57" t="s">
        <v>21</v>
      </c>
      <c r="F9" s="58" t="s">
        <v>33</v>
      </c>
      <c r="G9" s="58" t="s">
        <v>23</v>
      </c>
      <c r="H9" s="58">
        <v>4</v>
      </c>
      <c r="I9" s="69">
        <v>947565</v>
      </c>
      <c r="J9" s="70">
        <v>828</v>
      </c>
      <c r="K9" s="70">
        <v>1035590</v>
      </c>
      <c r="L9" s="70">
        <v>821</v>
      </c>
      <c r="M9" s="70">
        <v>2877260</v>
      </c>
      <c r="N9" s="70">
        <v>2097</v>
      </c>
      <c r="O9" s="70">
        <v>3092971</v>
      </c>
      <c r="P9" s="70">
        <v>2288</v>
      </c>
      <c r="Q9" s="61">
        <f t="shared" si="5"/>
        <v>7953386</v>
      </c>
      <c r="R9" s="61">
        <f t="shared" si="5"/>
        <v>6034</v>
      </c>
      <c r="S9" s="62" t="e">
        <f t="shared" si="1"/>
        <v>#VALUE!</v>
      </c>
      <c r="T9" s="62">
        <f t="shared" si="2"/>
        <v>1318.095127610209</v>
      </c>
      <c r="U9" s="63">
        <v>12630596</v>
      </c>
      <c r="V9" s="64">
        <f t="shared" si="3"/>
        <v>-0.3703079411296189</v>
      </c>
      <c r="W9" s="71">
        <v>106720067</v>
      </c>
      <c r="X9" s="71">
        <v>81557</v>
      </c>
      <c r="Y9" s="62">
        <f t="shared" si="4"/>
        <v>1308.5335041749943</v>
      </c>
    </row>
    <row r="10" spans="1:25" ht="30" customHeight="1">
      <c r="A10" s="40">
        <v>7</v>
      </c>
      <c r="B10" s="41"/>
      <c r="C10" s="55" t="s">
        <v>34</v>
      </c>
      <c r="D10" s="56">
        <v>41410</v>
      </c>
      <c r="E10" s="57" t="s">
        <v>21</v>
      </c>
      <c r="F10" s="58" t="s">
        <v>35</v>
      </c>
      <c r="G10" s="58" t="s">
        <v>23</v>
      </c>
      <c r="H10" s="58">
        <v>5</v>
      </c>
      <c r="I10" s="69">
        <v>1454860</v>
      </c>
      <c r="J10" s="70">
        <v>1121</v>
      </c>
      <c r="K10" s="70">
        <v>1910142</v>
      </c>
      <c r="L10" s="70">
        <v>1615</v>
      </c>
      <c r="M10" s="70">
        <v>2231164</v>
      </c>
      <c r="N10" s="70">
        <v>1482</v>
      </c>
      <c r="O10" s="70">
        <v>1837030</v>
      </c>
      <c r="P10" s="70">
        <v>1238</v>
      </c>
      <c r="Q10" s="61">
        <f t="shared" si="5"/>
        <v>7433196</v>
      </c>
      <c r="R10" s="61">
        <f t="shared" si="5"/>
        <v>5456</v>
      </c>
      <c r="S10" s="62" t="e">
        <f t="shared" si="1"/>
        <v>#VALUE!</v>
      </c>
      <c r="T10" s="62">
        <f t="shared" si="2"/>
        <v>1362.3892961876834</v>
      </c>
      <c r="U10" s="63">
        <v>12546143</v>
      </c>
      <c r="V10" s="64">
        <f t="shared" si="3"/>
        <v>-0.40753138235392344</v>
      </c>
      <c r="W10" s="71">
        <v>174183461</v>
      </c>
      <c r="X10" s="71">
        <v>120103</v>
      </c>
      <c r="Y10" s="62">
        <f t="shared" si="4"/>
        <v>1450.2840145541743</v>
      </c>
    </row>
    <row r="11" spans="1:25" ht="30" customHeight="1">
      <c r="A11" s="40">
        <v>8</v>
      </c>
      <c r="B11" s="41"/>
      <c r="C11" s="57" t="s">
        <v>36</v>
      </c>
      <c r="D11" s="56">
        <v>41389</v>
      </c>
      <c r="E11" s="57" t="s">
        <v>37</v>
      </c>
      <c r="F11" s="58" t="s">
        <v>38</v>
      </c>
      <c r="G11" s="58" t="s">
        <v>23</v>
      </c>
      <c r="H11" s="58">
        <v>8</v>
      </c>
      <c r="I11" s="73">
        <v>633210</v>
      </c>
      <c r="J11" s="73">
        <v>417</v>
      </c>
      <c r="K11" s="73">
        <v>566510</v>
      </c>
      <c r="L11" s="73">
        <v>391</v>
      </c>
      <c r="M11" s="73">
        <v>1715735</v>
      </c>
      <c r="N11" s="73">
        <v>1100</v>
      </c>
      <c r="O11" s="73">
        <v>1512336</v>
      </c>
      <c r="P11" s="73">
        <v>976</v>
      </c>
      <c r="Q11" s="61">
        <f t="shared" si="5"/>
        <v>4427791</v>
      </c>
      <c r="R11" s="61">
        <f t="shared" si="5"/>
        <v>2884</v>
      </c>
      <c r="S11" s="62" t="e">
        <f t="shared" si="1"/>
        <v>#VALUE!</v>
      </c>
      <c r="T11" s="62">
        <f t="shared" si="2"/>
        <v>1535.2950762829403</v>
      </c>
      <c r="U11" s="63">
        <v>5126257</v>
      </c>
      <c r="V11" s="64">
        <f t="shared" si="3"/>
        <v>-0.13625263033047308</v>
      </c>
      <c r="W11" s="48">
        <v>440572838</v>
      </c>
      <c r="X11" s="48">
        <v>300113</v>
      </c>
      <c r="Y11" s="62">
        <f t="shared" si="4"/>
        <v>1468.023171272154</v>
      </c>
    </row>
    <row r="12" spans="1:25" ht="30" customHeight="1">
      <c r="A12" s="40">
        <v>9</v>
      </c>
      <c r="B12" s="41"/>
      <c r="C12" s="55" t="s">
        <v>39</v>
      </c>
      <c r="D12" s="56">
        <v>41431</v>
      </c>
      <c r="E12" s="57" t="s">
        <v>21</v>
      </c>
      <c r="F12" s="58">
        <v>17</v>
      </c>
      <c r="G12" s="58" t="s">
        <v>23</v>
      </c>
      <c r="H12" s="58">
        <v>2</v>
      </c>
      <c r="I12" s="69">
        <v>740941</v>
      </c>
      <c r="J12" s="70">
        <v>537</v>
      </c>
      <c r="K12" s="70">
        <v>751914</v>
      </c>
      <c r="L12" s="70">
        <v>539</v>
      </c>
      <c r="M12" s="70">
        <v>1353006</v>
      </c>
      <c r="N12" s="70">
        <v>919</v>
      </c>
      <c r="O12" s="70">
        <v>1014015</v>
      </c>
      <c r="P12" s="70">
        <v>692</v>
      </c>
      <c r="Q12" s="61">
        <f t="shared" si="5"/>
        <v>3859876</v>
      </c>
      <c r="R12" s="61">
        <f t="shared" si="5"/>
        <v>2687</v>
      </c>
      <c r="S12" s="62" t="e">
        <f t="shared" si="1"/>
        <v>#VALUE!</v>
      </c>
      <c r="T12" s="62">
        <f t="shared" si="2"/>
        <v>1436.5001860811315</v>
      </c>
      <c r="U12" s="63">
        <v>6827466</v>
      </c>
      <c r="V12" s="64">
        <f t="shared" si="3"/>
        <v>-0.4346546727585315</v>
      </c>
      <c r="W12" s="71">
        <v>14146519</v>
      </c>
      <c r="X12" s="71">
        <v>10161</v>
      </c>
      <c r="Y12" s="62">
        <f t="shared" si="4"/>
        <v>1392.2368861332545</v>
      </c>
    </row>
    <row r="13" spans="1:25" ht="30" customHeight="1">
      <c r="A13" s="40">
        <v>10</v>
      </c>
      <c r="B13" s="41"/>
      <c r="C13" s="55" t="s">
        <v>40</v>
      </c>
      <c r="D13" s="56">
        <v>41410</v>
      </c>
      <c r="E13" s="57" t="s">
        <v>31</v>
      </c>
      <c r="F13" s="58" t="s">
        <v>41</v>
      </c>
      <c r="G13" s="58">
        <v>69</v>
      </c>
      <c r="H13" s="58">
        <v>5</v>
      </c>
      <c r="I13" s="73">
        <v>350530</v>
      </c>
      <c r="J13" s="73">
        <v>229</v>
      </c>
      <c r="K13" s="73">
        <v>682075</v>
      </c>
      <c r="L13" s="73">
        <v>574</v>
      </c>
      <c r="M13" s="73">
        <v>1072044</v>
      </c>
      <c r="N13" s="73">
        <v>677</v>
      </c>
      <c r="O13" s="73">
        <v>833964</v>
      </c>
      <c r="P13" s="73">
        <v>516</v>
      </c>
      <c r="Q13" s="61">
        <f t="shared" si="5"/>
        <v>2938613</v>
      </c>
      <c r="R13" s="61">
        <f t="shared" si="5"/>
        <v>1996</v>
      </c>
      <c r="S13" s="62">
        <f t="shared" si="1"/>
        <v>28.92753623188406</v>
      </c>
      <c r="T13" s="62">
        <f t="shared" si="2"/>
        <v>1472.2510020040081</v>
      </c>
      <c r="U13" s="63">
        <v>5879446</v>
      </c>
      <c r="V13" s="64">
        <f t="shared" si="3"/>
        <v>-0.5001887932978719</v>
      </c>
      <c r="W13" s="48">
        <v>135556284</v>
      </c>
      <c r="X13" s="48">
        <v>84505</v>
      </c>
      <c r="Y13" s="62">
        <f t="shared" si="4"/>
        <v>1604.1214602686232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109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138809353</v>
      </c>
      <c r="R15" s="27">
        <f>SUM(R4:R14)</f>
        <v>103583</v>
      </c>
      <c r="S15" s="28">
        <f>R15/G15</f>
        <v>950.302752293578</v>
      </c>
      <c r="T15" s="49">
        <f>Q15/R15</f>
        <v>1340.0785167450258</v>
      </c>
      <c r="U15" s="54">
        <v>179046959</v>
      </c>
      <c r="V15" s="38">
        <f>IF(U15&lt;&gt;0,-(U15-Q15)/U15,"")</f>
        <v>-0.2247321385670672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2013-06-18T09:17:11Z</dcterms:modified>
  <cp:category/>
  <cp:version/>
  <cp:contentType/>
  <cp:contentStatus/>
</cp:coreProperties>
</file>