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0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<sst xmlns="http://schemas.openxmlformats.org/spreadsheetml/2006/main" count="69" uniqueCount="40">
  <si>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</si>
  <si>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</si>
  <si>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</si>
  <si>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</si>
  <si>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</si>
  <si>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</si>
  <si>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</si>
  <si>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</si>
  <si>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</si>
  <si>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</si>
  <si>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</si>
  <si>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</si>
  <si>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</si>
  <si>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</si>
  <si>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</si>
  <si>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</si>
  <si>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</si>
  <si>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</si>
  <si>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</si>
  <si>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</si>
  <si>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</si>
  <si>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Gravity</t>
  </si>
  <si>
    <t>InterCom</t>
  </si>
  <si>
    <t>31+1+1</t>
  </si>
  <si>
    <t>n/a</t>
  </si>
  <si>
    <t>The Family</t>
  </si>
  <si>
    <t>Pro Video</t>
  </si>
  <si>
    <t>We're The Millers</t>
  </si>
  <si>
    <t>38+2</t>
  </si>
  <si>
    <t>Runner Runner</t>
  </si>
  <si>
    <t>39+4</t>
  </si>
  <si>
    <t>Don Jon</t>
  </si>
  <si>
    <t>Big Bang Media</t>
  </si>
  <si>
    <t>The Conjuring</t>
  </si>
  <si>
    <t>20+2</t>
  </si>
  <si>
    <t>Rush</t>
  </si>
  <si>
    <t>Snowflake</t>
  </si>
  <si>
    <t>2 Guns</t>
  </si>
  <si>
    <t>The Smurfs 2</t>
  </si>
  <si>
    <t>20+46+2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</si>
</sst>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198" fontId="15" fillId="0" borderId="26" xfId="39" applyNumberFormat="1" applyFont="1" applyFill="1" applyBorder="1" applyAlignment="1">
      <alignment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02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3732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OCTOBER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U25" sqref="U2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9.00390625" style="0" customWidth="1"/>
    <col min="4" max="4" width="13.00390625" style="0" customWidth="1"/>
    <col min="5" max="5" width="16.28125" style="0" customWidth="1"/>
    <col min="6" max="6" width="9.57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3" t="s">
        <v>3</v>
      </c>
      <c r="G2" s="83" t="s">
        <v>4</v>
      </c>
      <c r="H2" s="83" t="s">
        <v>5</v>
      </c>
      <c r="I2" s="82" t="s">
        <v>18</v>
      </c>
      <c r="J2" s="82"/>
      <c r="K2" s="82" t="s">
        <v>6</v>
      </c>
      <c r="L2" s="82"/>
      <c r="M2" s="82" t="s">
        <v>7</v>
      </c>
      <c r="N2" s="82"/>
      <c r="O2" s="82" t="s">
        <v>8</v>
      </c>
      <c r="P2" s="82"/>
      <c r="Q2" s="82" t="s">
        <v>9</v>
      </c>
      <c r="R2" s="82"/>
      <c r="S2" s="82"/>
      <c r="T2" s="82"/>
      <c r="U2" s="82" t="s">
        <v>10</v>
      </c>
      <c r="V2" s="82"/>
      <c r="W2" s="82" t="s">
        <v>11</v>
      </c>
      <c r="X2" s="82"/>
      <c r="Y2" s="87"/>
    </row>
    <row r="3" spans="1:25" ht="30" customHeight="1">
      <c r="A3" s="13"/>
      <c r="B3" s="14"/>
      <c r="C3" s="78"/>
      <c r="D3" s="80"/>
      <c r="E3" s="81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41550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8192242</v>
      </c>
      <c r="J4" s="59">
        <v>4963</v>
      </c>
      <c r="K4" s="59">
        <v>13221661</v>
      </c>
      <c r="L4" s="59">
        <v>8101</v>
      </c>
      <c r="M4" s="59">
        <v>23072123</v>
      </c>
      <c r="N4" s="59">
        <v>14092</v>
      </c>
      <c r="O4" s="59">
        <v>18972490</v>
      </c>
      <c r="P4" s="59">
        <v>11451</v>
      </c>
      <c r="Q4" s="60">
        <f aca="true" t="shared" si="0" ref="Q4:R13">+I4+K4+M4+O4</f>
        <v>63458516</v>
      </c>
      <c r="R4" s="60">
        <f t="shared" si="0"/>
        <v>38607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1643.704923977517</v>
      </c>
      <c r="U4" s="62">
        <v>0</v>
      </c>
      <c r="V4" s="63">
        <f aca="true" t="shared" si="3" ref="V4:V13">IF(U4&lt;&gt;0,-(U4-Q4)/U4,"")</f>
      </c>
      <c r="W4" s="64">
        <v>63458516</v>
      </c>
      <c r="X4" s="64">
        <v>38607</v>
      </c>
      <c r="Y4" s="61">
        <f aca="true" t="shared" si="4" ref="Y4:Y13">W4/X4</f>
        <v>1643.704923977517</v>
      </c>
    </row>
    <row r="5" spans="1:25" ht="30" customHeight="1">
      <c r="A5" s="40">
        <v>2</v>
      </c>
      <c r="B5" s="41"/>
      <c r="C5" s="55" t="s">
        <v>25</v>
      </c>
      <c r="D5" s="56">
        <v>41543</v>
      </c>
      <c r="E5" s="57" t="s">
        <v>26</v>
      </c>
      <c r="F5" s="58">
        <v>32</v>
      </c>
      <c r="G5" s="58" t="s">
        <v>24</v>
      </c>
      <c r="H5" s="58">
        <v>2</v>
      </c>
      <c r="I5" s="65">
        <v>1474917</v>
      </c>
      <c r="J5" s="65">
        <v>1074</v>
      </c>
      <c r="K5" s="65">
        <v>3098834</v>
      </c>
      <c r="L5" s="65">
        <v>2286</v>
      </c>
      <c r="M5" s="65">
        <v>5795191</v>
      </c>
      <c r="N5" s="65">
        <v>4230</v>
      </c>
      <c r="O5" s="65">
        <v>3590673</v>
      </c>
      <c r="P5" s="65">
        <v>2579</v>
      </c>
      <c r="Q5" s="60">
        <f t="shared" si="0"/>
        <v>13959615</v>
      </c>
      <c r="R5" s="60">
        <f t="shared" si="0"/>
        <v>10169</v>
      </c>
      <c r="S5" s="61" t="e">
        <f t="shared" si="1"/>
        <v>#VALUE!</v>
      </c>
      <c r="T5" s="61">
        <f t="shared" si="2"/>
        <v>1372.7618251548824</v>
      </c>
      <c r="U5" s="62">
        <v>20398341</v>
      </c>
      <c r="V5" s="63">
        <f t="shared" si="3"/>
        <v>-0.3156494932602607</v>
      </c>
      <c r="W5" s="66">
        <v>40205401</v>
      </c>
      <c r="X5" s="66">
        <v>29960</v>
      </c>
      <c r="Y5" s="61">
        <f t="shared" si="4"/>
        <v>1341.9693257676902</v>
      </c>
    </row>
    <row r="6" spans="1:25" ht="30" customHeight="1">
      <c r="A6" s="40">
        <v>3</v>
      </c>
      <c r="B6" s="41"/>
      <c r="C6" s="55" t="s">
        <v>27</v>
      </c>
      <c r="D6" s="56">
        <v>41508</v>
      </c>
      <c r="E6" s="57" t="s">
        <v>22</v>
      </c>
      <c r="F6" s="58" t="s">
        <v>28</v>
      </c>
      <c r="G6" s="58" t="s">
        <v>24</v>
      </c>
      <c r="H6" s="58">
        <v>7</v>
      </c>
      <c r="I6" s="67">
        <v>1194480</v>
      </c>
      <c r="J6" s="67">
        <v>914</v>
      </c>
      <c r="K6" s="67">
        <v>2872095</v>
      </c>
      <c r="L6" s="67">
        <v>2213</v>
      </c>
      <c r="M6" s="67">
        <v>5891450</v>
      </c>
      <c r="N6" s="67">
        <v>4430</v>
      </c>
      <c r="O6" s="67">
        <v>3170374</v>
      </c>
      <c r="P6" s="67">
        <v>2344</v>
      </c>
      <c r="Q6" s="60">
        <f t="shared" si="0"/>
        <v>13128399</v>
      </c>
      <c r="R6" s="60">
        <f t="shared" si="0"/>
        <v>9901</v>
      </c>
      <c r="S6" s="61" t="e">
        <f t="shared" si="1"/>
        <v>#VALUE!</v>
      </c>
      <c r="T6" s="61">
        <f t="shared" si="2"/>
        <v>1325.966973033027</v>
      </c>
      <c r="U6" s="62">
        <v>14759986</v>
      </c>
      <c r="V6" s="63">
        <f t="shared" si="3"/>
        <v>-0.1105412295106513</v>
      </c>
      <c r="W6" s="68">
        <v>289540380</v>
      </c>
      <c r="X6" s="68">
        <v>223958</v>
      </c>
      <c r="Y6" s="61">
        <f t="shared" si="4"/>
        <v>1292.8333884031827</v>
      </c>
    </row>
    <row r="7" spans="1:25" ht="30" customHeight="1">
      <c r="A7" s="40">
        <v>4</v>
      </c>
      <c r="B7" s="41"/>
      <c r="C7" s="55" t="s">
        <v>29</v>
      </c>
      <c r="D7" s="56">
        <v>41543</v>
      </c>
      <c r="E7" s="57" t="s">
        <v>22</v>
      </c>
      <c r="F7" s="58" t="s">
        <v>30</v>
      </c>
      <c r="G7" s="58" t="s">
        <v>24</v>
      </c>
      <c r="H7" s="58">
        <v>2</v>
      </c>
      <c r="I7" s="67">
        <v>1506590</v>
      </c>
      <c r="J7" s="67">
        <v>1130</v>
      </c>
      <c r="K7" s="67">
        <v>3046290</v>
      </c>
      <c r="L7" s="67">
        <v>2281</v>
      </c>
      <c r="M7" s="67">
        <v>5202816</v>
      </c>
      <c r="N7" s="67">
        <v>3841</v>
      </c>
      <c r="O7" s="67">
        <v>3307972</v>
      </c>
      <c r="P7" s="67">
        <v>2425</v>
      </c>
      <c r="Q7" s="60">
        <f t="shared" si="0"/>
        <v>13063668</v>
      </c>
      <c r="R7" s="60">
        <f t="shared" si="0"/>
        <v>9677</v>
      </c>
      <c r="S7" s="61" t="e">
        <f t="shared" si="1"/>
        <v>#VALUE!</v>
      </c>
      <c r="T7" s="61">
        <f t="shared" si="2"/>
        <v>1349.970858737212</v>
      </c>
      <c r="U7" s="62">
        <v>21711056</v>
      </c>
      <c r="V7" s="63">
        <f t="shared" si="3"/>
        <v>-0.39829421470793497</v>
      </c>
      <c r="W7" s="68">
        <v>40837134</v>
      </c>
      <c r="X7" s="68">
        <v>30784</v>
      </c>
      <c r="Y7" s="61">
        <f t="shared" si="4"/>
        <v>1326.5701013513512</v>
      </c>
    </row>
    <row r="8" spans="1:25" ht="30" customHeight="1">
      <c r="A8" s="40">
        <v>5</v>
      </c>
      <c r="B8" s="41"/>
      <c r="C8" s="55" t="s">
        <v>31</v>
      </c>
      <c r="D8" s="56">
        <v>41550</v>
      </c>
      <c r="E8" s="57" t="s">
        <v>32</v>
      </c>
      <c r="F8" s="58">
        <v>39</v>
      </c>
      <c r="G8" s="58" t="s">
        <v>24</v>
      </c>
      <c r="H8" s="58">
        <v>1</v>
      </c>
      <c r="I8" s="69">
        <v>1626420</v>
      </c>
      <c r="J8" s="69">
        <v>1266</v>
      </c>
      <c r="K8" s="69">
        <v>2778862</v>
      </c>
      <c r="L8" s="69">
        <v>2148</v>
      </c>
      <c r="M8" s="69">
        <v>4143650</v>
      </c>
      <c r="N8" s="69">
        <v>3158</v>
      </c>
      <c r="O8" s="69">
        <v>3003590</v>
      </c>
      <c r="P8" s="69">
        <v>2225</v>
      </c>
      <c r="Q8" s="60">
        <f t="shared" si="0"/>
        <v>11552522</v>
      </c>
      <c r="R8" s="60">
        <f t="shared" si="0"/>
        <v>8797</v>
      </c>
      <c r="S8" s="61" t="e">
        <f t="shared" si="1"/>
        <v>#VALUE!</v>
      </c>
      <c r="T8" s="61">
        <f t="shared" si="2"/>
        <v>1313.2342844151415</v>
      </c>
      <c r="U8" s="62">
        <v>0</v>
      </c>
      <c r="V8" s="63">
        <f t="shared" si="3"/>
      </c>
      <c r="W8" s="48">
        <v>12514547</v>
      </c>
      <c r="X8" s="48">
        <v>9481</v>
      </c>
      <c r="Y8" s="61">
        <f t="shared" si="4"/>
        <v>1319.9606581584221</v>
      </c>
    </row>
    <row r="9" spans="1:25" ht="30" customHeight="1">
      <c r="A9" s="40">
        <v>6</v>
      </c>
      <c r="B9" s="41"/>
      <c r="C9" s="55" t="s">
        <v>33</v>
      </c>
      <c r="D9" s="56">
        <v>41536</v>
      </c>
      <c r="E9" s="57" t="s">
        <v>22</v>
      </c>
      <c r="F9" s="58" t="s">
        <v>34</v>
      </c>
      <c r="G9" s="58" t="s">
        <v>24</v>
      </c>
      <c r="H9" s="58">
        <v>3</v>
      </c>
      <c r="I9" s="67">
        <v>916080</v>
      </c>
      <c r="J9" s="67">
        <v>695</v>
      </c>
      <c r="K9" s="67">
        <v>2341595</v>
      </c>
      <c r="L9" s="67">
        <v>1862</v>
      </c>
      <c r="M9" s="67">
        <v>4245976</v>
      </c>
      <c r="N9" s="67">
        <v>3280</v>
      </c>
      <c r="O9" s="67">
        <v>1927040</v>
      </c>
      <c r="P9" s="67">
        <v>1428</v>
      </c>
      <c r="Q9" s="60">
        <f t="shared" si="0"/>
        <v>9430691</v>
      </c>
      <c r="R9" s="60">
        <f t="shared" si="0"/>
        <v>7265</v>
      </c>
      <c r="S9" s="61" t="e">
        <f t="shared" si="1"/>
        <v>#VALUE!</v>
      </c>
      <c r="T9" s="61">
        <f t="shared" si="2"/>
        <v>1298.0992429456298</v>
      </c>
      <c r="U9" s="62">
        <v>11130915</v>
      </c>
      <c r="V9" s="63">
        <f t="shared" si="3"/>
        <v>-0.15274790976303385</v>
      </c>
      <c r="W9" s="68">
        <v>45168822</v>
      </c>
      <c r="X9" s="68">
        <v>34825</v>
      </c>
      <c r="Y9" s="61">
        <f t="shared" si="4"/>
        <v>1297.0228858578607</v>
      </c>
    </row>
    <row r="10" spans="1:25" ht="30" customHeight="1">
      <c r="A10" s="40">
        <v>7</v>
      </c>
      <c r="B10" s="41"/>
      <c r="C10" s="55" t="s">
        <v>35</v>
      </c>
      <c r="D10" s="56">
        <v>41529</v>
      </c>
      <c r="E10" s="57" t="s">
        <v>26</v>
      </c>
      <c r="F10" s="58">
        <v>32</v>
      </c>
      <c r="G10" s="58" t="s">
        <v>24</v>
      </c>
      <c r="H10" s="58">
        <v>4</v>
      </c>
      <c r="I10" s="65">
        <v>978100</v>
      </c>
      <c r="J10" s="65">
        <v>727</v>
      </c>
      <c r="K10" s="65">
        <v>1744695</v>
      </c>
      <c r="L10" s="65">
        <v>1307</v>
      </c>
      <c r="M10" s="65">
        <v>3025790</v>
      </c>
      <c r="N10" s="65">
        <v>2224</v>
      </c>
      <c r="O10" s="65">
        <v>1946230</v>
      </c>
      <c r="P10" s="65">
        <v>1451</v>
      </c>
      <c r="Q10" s="60">
        <f t="shared" si="0"/>
        <v>7694815</v>
      </c>
      <c r="R10" s="60">
        <f t="shared" si="0"/>
        <v>5709</v>
      </c>
      <c r="S10" s="61" t="e">
        <f t="shared" si="1"/>
        <v>#VALUE!</v>
      </c>
      <c r="T10" s="61">
        <f t="shared" si="2"/>
        <v>1347.8393764231914</v>
      </c>
      <c r="U10" s="62">
        <v>12338725</v>
      </c>
      <c r="V10" s="63">
        <f t="shared" si="3"/>
        <v>-0.3763687090846096</v>
      </c>
      <c r="W10" s="66">
        <v>87547273</v>
      </c>
      <c r="X10" s="66">
        <v>66657</v>
      </c>
      <c r="Y10" s="61">
        <f t="shared" si="4"/>
        <v>1313.3995379330004</v>
      </c>
    </row>
    <row r="11" spans="1:25" ht="30" customHeight="1">
      <c r="A11" s="40">
        <v>8</v>
      </c>
      <c r="B11" s="41"/>
      <c r="C11" s="55" t="s">
        <v>36</v>
      </c>
      <c r="D11" s="56">
        <v>41543</v>
      </c>
      <c r="E11" s="57" t="s">
        <v>26</v>
      </c>
      <c r="F11" s="58">
        <v>32</v>
      </c>
      <c r="G11" s="58" t="s">
        <v>24</v>
      </c>
      <c r="H11" s="58">
        <v>2</v>
      </c>
      <c r="I11" s="65">
        <v>156490</v>
      </c>
      <c r="J11" s="65">
        <v>120</v>
      </c>
      <c r="K11" s="65">
        <v>653880</v>
      </c>
      <c r="L11" s="65">
        <v>528</v>
      </c>
      <c r="M11" s="65">
        <v>3222290</v>
      </c>
      <c r="N11" s="65">
        <v>2626</v>
      </c>
      <c r="O11" s="65">
        <v>2546421</v>
      </c>
      <c r="P11" s="65">
        <v>2090</v>
      </c>
      <c r="Q11" s="60">
        <f t="shared" si="0"/>
        <v>6579081</v>
      </c>
      <c r="R11" s="60">
        <f t="shared" si="0"/>
        <v>5364</v>
      </c>
      <c r="S11" s="61" t="e">
        <f t="shared" si="1"/>
        <v>#VALUE!</v>
      </c>
      <c r="T11" s="61">
        <f t="shared" si="2"/>
        <v>1226.525167785235</v>
      </c>
      <c r="U11" s="62">
        <v>7630692</v>
      </c>
      <c r="V11" s="63">
        <f t="shared" si="3"/>
        <v>-0.13781332020739404</v>
      </c>
      <c r="W11" s="66">
        <v>15182463</v>
      </c>
      <c r="X11" s="66">
        <v>12389</v>
      </c>
      <c r="Y11" s="61">
        <f t="shared" si="4"/>
        <v>1225.4792961498104</v>
      </c>
    </row>
    <row r="12" spans="1:25" ht="30" customHeight="1">
      <c r="A12" s="40">
        <v>9</v>
      </c>
      <c r="B12" s="41"/>
      <c r="C12" s="55" t="s">
        <v>37</v>
      </c>
      <c r="D12" s="56">
        <v>41529</v>
      </c>
      <c r="E12" s="57" t="s">
        <v>22</v>
      </c>
      <c r="F12" s="58" t="s">
        <v>28</v>
      </c>
      <c r="G12" s="58" t="s">
        <v>24</v>
      </c>
      <c r="H12" s="58">
        <v>4</v>
      </c>
      <c r="I12" s="67">
        <v>553960</v>
      </c>
      <c r="J12" s="67">
        <v>391</v>
      </c>
      <c r="K12" s="67">
        <v>1071264</v>
      </c>
      <c r="L12" s="67">
        <v>793</v>
      </c>
      <c r="M12" s="67">
        <v>2377990</v>
      </c>
      <c r="N12" s="67">
        <v>1709</v>
      </c>
      <c r="O12" s="67">
        <v>1328270</v>
      </c>
      <c r="P12" s="67">
        <v>957</v>
      </c>
      <c r="Q12" s="60">
        <f t="shared" si="0"/>
        <v>5331484</v>
      </c>
      <c r="R12" s="60">
        <f t="shared" si="0"/>
        <v>3850</v>
      </c>
      <c r="S12" s="61" t="e">
        <f t="shared" si="1"/>
        <v>#VALUE!</v>
      </c>
      <c r="T12" s="61">
        <f t="shared" si="2"/>
        <v>1384.801038961039</v>
      </c>
      <c r="U12" s="62">
        <v>7228364</v>
      </c>
      <c r="V12" s="63">
        <f t="shared" si="3"/>
        <v>-0.26242175961254854</v>
      </c>
      <c r="W12" s="68">
        <v>63317960</v>
      </c>
      <c r="X12" s="68">
        <v>47625</v>
      </c>
      <c r="Y12" s="61">
        <f t="shared" si="4"/>
        <v>1329.5109711286088</v>
      </c>
    </row>
    <row r="13" spans="1:25" ht="30" customHeight="1">
      <c r="A13" s="40">
        <v>10</v>
      </c>
      <c r="B13" s="41"/>
      <c r="C13" s="55" t="s">
        <v>38</v>
      </c>
      <c r="D13" s="56">
        <v>41487</v>
      </c>
      <c r="E13" s="57" t="s">
        <v>22</v>
      </c>
      <c r="F13" s="58" t="s">
        <v>39</v>
      </c>
      <c r="G13" s="58" t="s">
        <v>24</v>
      </c>
      <c r="H13" s="58">
        <v>10</v>
      </c>
      <c r="I13" s="70">
        <v>74570</v>
      </c>
      <c r="J13" s="71">
        <v>62</v>
      </c>
      <c r="K13" s="71">
        <v>380170</v>
      </c>
      <c r="L13" s="71">
        <v>332</v>
      </c>
      <c r="M13" s="71">
        <v>1947480</v>
      </c>
      <c r="N13" s="71">
        <v>1466</v>
      </c>
      <c r="O13" s="71">
        <v>1963730</v>
      </c>
      <c r="P13" s="71">
        <v>1515</v>
      </c>
      <c r="Q13" s="60">
        <f t="shared" si="0"/>
        <v>4365950</v>
      </c>
      <c r="R13" s="60">
        <f t="shared" si="0"/>
        <v>3375</v>
      </c>
      <c r="S13" s="61" t="e">
        <f t="shared" si="1"/>
        <v>#VALUE!</v>
      </c>
      <c r="T13" s="61">
        <f t="shared" si="2"/>
        <v>1293.6148148148147</v>
      </c>
      <c r="U13" s="62">
        <v>4490500</v>
      </c>
      <c r="V13" s="63">
        <f t="shared" si="3"/>
        <v>-0.027736332256986972</v>
      </c>
      <c r="W13" s="72">
        <v>266635877</v>
      </c>
      <c r="X13" s="73">
        <v>205567</v>
      </c>
      <c r="Y13" s="61">
        <f t="shared" si="4"/>
        <v>1297.0752941863236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148564741</v>
      </c>
      <c r="R15" s="27">
        <f>SUM(R4:R14)</f>
        <v>102714</v>
      </c>
      <c r="S15" s="28" t="e">
        <f>R15/G15</f>
        <v>#DIV/0!</v>
      </c>
      <c r="T15" s="49">
        <f>Q15/R15</f>
        <v>1446.392322370855</v>
      </c>
      <c r="U15" s="54">
        <v>112298884</v>
      </c>
      <c r="V15" s="38">
        <f>IF(U15&lt;&gt;0,-(U15-Q15)/U15,"")</f>
        <v>0.3229404933356239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5" t="s">
        <v>19</v>
      </c>
      <c r="V16" s="85"/>
      <c r="W16" s="85"/>
      <c r="X16" s="85"/>
      <c r="Y16" s="8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6"/>
      <c r="V17" s="86"/>
      <c r="W17" s="86"/>
      <c r="X17" s="86"/>
      <c r="Y17" s="8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6"/>
      <c r="V18" s="86"/>
      <c r="W18" s="86"/>
      <c r="X18" s="86"/>
      <c r="Y18" s="86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2013-10-08T07:07:12Z</dcterms:modified>
  <cp:category/>
  <cp:version/>
  <cp:contentType/>
  <cp:contentStatus/>
</cp:coreProperties>
</file>