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8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<sst xmlns="http://schemas.openxmlformats.org/spreadsheetml/2006/main" count="66" uniqueCount="40">
  <si>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</si>
  <si>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</si>
  <si>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</si>
  <si>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</si>
  <si>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</si>
  <si>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</si>
  <si>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</si>
  <si>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</si>
  <si>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</si>
  <si>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</si>
  <si>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</si>
  <si>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</si>
  <si>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</si>
  <si>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</si>
  <si>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</si>
  <si>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</si>
  <si>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</si>
  <si>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</si>
  <si>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</si>
  <si>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</si>
  <si>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</si>
  <si>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Hunger Games: Cathching Fire</t>
  </si>
  <si>
    <t>Forum Hungary</t>
  </si>
  <si>
    <t>46+1+1</t>
  </si>
  <si>
    <t>n/a</t>
  </si>
  <si>
    <t>Thor: The Dark World</t>
  </si>
  <si>
    <t>27+47+11+1+1</t>
  </si>
  <si>
    <t>Last Vegas</t>
  </si>
  <si>
    <t>Pro Video</t>
  </si>
  <si>
    <t>Homefront</t>
  </si>
  <si>
    <t>Khumba</t>
  </si>
  <si>
    <t>ADS Service</t>
  </si>
  <si>
    <t>Captain Phillips</t>
  </si>
  <si>
    <t>InterCom</t>
  </si>
  <si>
    <t>Escape Plan</t>
  </si>
  <si>
    <t>The Counselor</t>
  </si>
  <si>
    <t>Gravity</t>
  </si>
  <si>
    <t>31+1+1</t>
  </si>
  <si>
    <t>El Solitaire/Turning Tide</t>
  </si>
  <si>
    <t>MTVA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</si>
</sst>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198" fontId="14" fillId="34" borderId="26" xfId="48" applyNumberFormat="1" applyFont="1" applyFill="1" applyBorder="1" applyAlignment="1">
      <alignment/>
    </xf>
    <xf numFmtId="3" fontId="15" fillId="34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213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9924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48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NOVEMBER - 1 DECEMBER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G6" sqref="G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3.421875" style="0" customWidth="1"/>
    <col min="4" max="4" width="13.00390625" style="0" customWidth="1"/>
    <col min="5" max="5" width="19.140625" style="0" customWidth="1"/>
    <col min="6" max="6" width="16.00390625" style="0" customWidth="1"/>
    <col min="7" max="7" width="7.14062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2" t="s">
        <v>3</v>
      </c>
      <c r="G2" s="82" t="s">
        <v>4</v>
      </c>
      <c r="H2" s="82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3"/>
    </row>
    <row r="3" spans="1:25" ht="30" customHeight="1">
      <c r="A3" s="13"/>
      <c r="B3" s="14"/>
      <c r="C3" s="78"/>
      <c r="D3" s="80"/>
      <c r="E3" s="81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41599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5770455</v>
      </c>
      <c r="J4" s="59">
        <v>4349</v>
      </c>
      <c r="K4" s="59">
        <v>11504726</v>
      </c>
      <c r="L4" s="59">
        <v>8744</v>
      </c>
      <c r="M4" s="59">
        <v>18976697</v>
      </c>
      <c r="N4" s="59">
        <v>13965</v>
      </c>
      <c r="O4" s="59">
        <v>11256575</v>
      </c>
      <c r="P4" s="59">
        <v>7871</v>
      </c>
      <c r="Q4" s="60">
        <f aca="true" t="shared" si="0" ref="Q4:R7">+I4+K4+M4+O4</f>
        <v>47508453</v>
      </c>
      <c r="R4" s="60">
        <f t="shared" si="0"/>
        <v>34929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1360.1435197114147</v>
      </c>
      <c r="U4" s="62">
        <v>93246400</v>
      </c>
      <c r="V4" s="63">
        <f aca="true" t="shared" si="3" ref="V4:V13">IF(U4&lt;&gt;0,-(U4-Q4)/U4,"")</f>
        <v>-0.4905063037286158</v>
      </c>
      <c r="W4" s="48">
        <v>161517345</v>
      </c>
      <c r="X4" s="48">
        <v>120703</v>
      </c>
      <c r="Y4" s="61">
        <f aca="true" t="shared" si="4" ref="Y4:Y13">W4/X4</f>
        <v>1338.1386129590815</v>
      </c>
    </row>
    <row r="5" spans="1:25" ht="30" customHeight="1">
      <c r="A5" s="40">
        <v>2</v>
      </c>
      <c r="B5" s="41"/>
      <c r="C5" s="55" t="s">
        <v>25</v>
      </c>
      <c r="D5" s="56">
        <v>41592</v>
      </c>
      <c r="E5" s="57" t="s">
        <v>22</v>
      </c>
      <c r="F5" s="58" t="s">
        <v>26</v>
      </c>
      <c r="G5" s="58" t="s">
        <v>24</v>
      </c>
      <c r="H5" s="58">
        <v>3</v>
      </c>
      <c r="I5" s="59">
        <v>2562741</v>
      </c>
      <c r="J5" s="59">
        <v>1781</v>
      </c>
      <c r="K5" s="59">
        <v>4974349</v>
      </c>
      <c r="L5" s="59">
        <v>3551</v>
      </c>
      <c r="M5" s="59">
        <v>11049840</v>
      </c>
      <c r="N5" s="59">
        <v>7529</v>
      </c>
      <c r="O5" s="59">
        <v>6628198</v>
      </c>
      <c r="P5" s="59">
        <v>4376</v>
      </c>
      <c r="Q5" s="60">
        <f t="shared" si="0"/>
        <v>25215128</v>
      </c>
      <c r="R5" s="60">
        <f t="shared" si="0"/>
        <v>17237</v>
      </c>
      <c r="S5" s="61" t="e">
        <f t="shared" si="1"/>
        <v>#VALUE!</v>
      </c>
      <c r="T5" s="61">
        <f t="shared" si="2"/>
        <v>1462.8489876428612</v>
      </c>
      <c r="U5" s="62">
        <v>45656935</v>
      </c>
      <c r="V5" s="63">
        <f t="shared" si="3"/>
        <v>-0.44772622165723563</v>
      </c>
      <c r="W5" s="48">
        <v>205285789</v>
      </c>
      <c r="X5" s="48">
        <v>141016</v>
      </c>
      <c r="Y5" s="61">
        <f t="shared" si="4"/>
        <v>1455.762388665116</v>
      </c>
    </row>
    <row r="6" spans="1:25" ht="30" customHeight="1">
      <c r="A6" s="40">
        <v>3</v>
      </c>
      <c r="B6" s="41"/>
      <c r="C6" s="55" t="s">
        <v>27</v>
      </c>
      <c r="D6" s="56">
        <v>41578</v>
      </c>
      <c r="E6" s="57" t="s">
        <v>28</v>
      </c>
      <c r="F6" s="58">
        <v>32</v>
      </c>
      <c r="G6" s="58" t="s">
        <v>24</v>
      </c>
      <c r="H6" s="58">
        <v>5</v>
      </c>
      <c r="I6" s="64">
        <v>1668140</v>
      </c>
      <c r="J6" s="64">
        <v>1305</v>
      </c>
      <c r="K6" s="64">
        <v>4054610</v>
      </c>
      <c r="L6" s="64">
        <v>3074</v>
      </c>
      <c r="M6" s="64">
        <v>8850685</v>
      </c>
      <c r="N6" s="64">
        <v>6493</v>
      </c>
      <c r="O6" s="64">
        <v>4728800</v>
      </c>
      <c r="P6" s="64">
        <v>3435</v>
      </c>
      <c r="Q6" s="60">
        <f t="shared" si="0"/>
        <v>19302235</v>
      </c>
      <c r="R6" s="60">
        <f t="shared" si="0"/>
        <v>14307</v>
      </c>
      <c r="S6" s="61" t="e">
        <f t="shared" si="1"/>
        <v>#VALUE!</v>
      </c>
      <c r="T6" s="61">
        <f t="shared" si="2"/>
        <v>1349.1462221290278</v>
      </c>
      <c r="U6" s="62">
        <v>26946014</v>
      </c>
      <c r="V6" s="63">
        <f t="shared" si="3"/>
        <v>-0.28367011907586775</v>
      </c>
      <c r="W6" s="65">
        <v>236370792</v>
      </c>
      <c r="X6" s="65">
        <v>178949</v>
      </c>
      <c r="Y6" s="61">
        <f t="shared" si="4"/>
        <v>1320.8835590028443</v>
      </c>
    </row>
    <row r="7" spans="1:25" ht="30" customHeight="1">
      <c r="A7" s="40">
        <v>4</v>
      </c>
      <c r="B7" s="41"/>
      <c r="C7" s="55" t="s">
        <v>29</v>
      </c>
      <c r="D7" s="56">
        <v>41606</v>
      </c>
      <c r="E7" s="57" t="s">
        <v>28</v>
      </c>
      <c r="F7" s="58"/>
      <c r="G7" s="58" t="s">
        <v>24</v>
      </c>
      <c r="H7" s="58">
        <v>1</v>
      </c>
      <c r="I7" s="66">
        <v>1348990</v>
      </c>
      <c r="J7" s="66">
        <v>984</v>
      </c>
      <c r="K7" s="66">
        <v>2185525</v>
      </c>
      <c r="L7" s="66">
        <v>1586</v>
      </c>
      <c r="M7" s="66">
        <v>3707270</v>
      </c>
      <c r="N7" s="66">
        <v>2639</v>
      </c>
      <c r="O7" s="66">
        <v>2657305</v>
      </c>
      <c r="P7" s="66">
        <v>1898</v>
      </c>
      <c r="Q7" s="60">
        <f t="shared" si="0"/>
        <v>9899090</v>
      </c>
      <c r="R7" s="60">
        <f t="shared" si="0"/>
        <v>7107</v>
      </c>
      <c r="S7" s="61" t="e">
        <f t="shared" si="1"/>
        <v>#VALUE!</v>
      </c>
      <c r="T7" s="61">
        <f t="shared" si="2"/>
        <v>1392.8647812016322</v>
      </c>
      <c r="U7" s="62">
        <v>0</v>
      </c>
      <c r="V7" s="63">
        <f t="shared" si="3"/>
      </c>
      <c r="W7" s="67">
        <v>9899090</v>
      </c>
      <c r="X7" s="67">
        <v>7107</v>
      </c>
      <c r="Y7" s="61">
        <f t="shared" si="4"/>
        <v>1392.8647812016322</v>
      </c>
    </row>
    <row r="8" spans="1:25" ht="30" customHeight="1">
      <c r="A8" s="40">
        <v>5</v>
      </c>
      <c r="B8" s="41"/>
      <c r="C8" s="55" t="s">
        <v>30</v>
      </c>
      <c r="D8" s="56">
        <v>41585</v>
      </c>
      <c r="E8" s="57" t="s">
        <v>31</v>
      </c>
      <c r="F8" s="58">
        <v>41</v>
      </c>
      <c r="G8" s="58" t="s">
        <v>24</v>
      </c>
      <c r="H8" s="58">
        <v>4</v>
      </c>
      <c r="I8" s="59"/>
      <c r="J8" s="59"/>
      <c r="K8" s="59"/>
      <c r="L8" s="59"/>
      <c r="M8" s="59"/>
      <c r="N8" s="59"/>
      <c r="O8" s="59"/>
      <c r="P8" s="59"/>
      <c r="Q8" s="60">
        <v>7666801</v>
      </c>
      <c r="R8" s="60">
        <v>6089</v>
      </c>
      <c r="S8" s="61" t="e">
        <f t="shared" si="1"/>
        <v>#VALUE!</v>
      </c>
      <c r="T8" s="61">
        <f t="shared" si="2"/>
        <v>1259.1231729348006</v>
      </c>
      <c r="U8" s="62">
        <v>11465723</v>
      </c>
      <c r="V8" s="63">
        <f t="shared" si="3"/>
        <v>-0.3313286043976468</v>
      </c>
      <c r="W8" s="60">
        <v>57568496</v>
      </c>
      <c r="X8" s="60">
        <v>46563</v>
      </c>
      <c r="Y8" s="61">
        <f t="shared" si="4"/>
        <v>1236.3571075746838</v>
      </c>
    </row>
    <row r="9" spans="1:25" ht="30" customHeight="1">
      <c r="A9" s="40">
        <v>6</v>
      </c>
      <c r="B9" s="41"/>
      <c r="C9" s="55" t="s">
        <v>35</v>
      </c>
      <c r="D9" s="56">
        <v>41592</v>
      </c>
      <c r="E9" s="57" t="s">
        <v>33</v>
      </c>
      <c r="F9" s="58">
        <v>34</v>
      </c>
      <c r="G9" s="58" t="s">
        <v>24</v>
      </c>
      <c r="H9" s="58">
        <v>3</v>
      </c>
      <c r="I9" s="66">
        <v>731355</v>
      </c>
      <c r="J9" s="66">
        <v>526</v>
      </c>
      <c r="K9" s="66">
        <v>1598051</v>
      </c>
      <c r="L9" s="66">
        <v>1167</v>
      </c>
      <c r="M9" s="66">
        <v>2702070</v>
      </c>
      <c r="N9" s="66">
        <v>1918</v>
      </c>
      <c r="O9" s="66">
        <v>1642050</v>
      </c>
      <c r="P9" s="66">
        <v>1140</v>
      </c>
      <c r="Q9" s="60">
        <f>+I9+K9+M9+O9</f>
        <v>6673526</v>
      </c>
      <c r="R9" s="60">
        <f>+J9+L9+N9+P9</f>
        <v>4751</v>
      </c>
      <c r="S9" s="61" t="e">
        <f t="shared" si="1"/>
        <v>#VALUE!</v>
      </c>
      <c r="T9" s="61">
        <f t="shared" si="2"/>
        <v>1404.6571248158282</v>
      </c>
      <c r="U9" s="62">
        <v>12795756</v>
      </c>
      <c r="V9" s="63">
        <f t="shared" si="3"/>
        <v>-0.4784578574333552</v>
      </c>
      <c r="W9" s="68">
        <v>50963313</v>
      </c>
      <c r="X9" s="69">
        <v>37218</v>
      </c>
      <c r="Y9" s="61">
        <f t="shared" si="4"/>
        <v>1369.3189585684347</v>
      </c>
    </row>
    <row r="10" spans="1:25" ht="30" customHeight="1">
      <c r="A10" s="40">
        <v>7</v>
      </c>
      <c r="B10" s="41"/>
      <c r="C10" s="55" t="s">
        <v>32</v>
      </c>
      <c r="D10" s="56">
        <v>41585</v>
      </c>
      <c r="E10" s="57" t="s">
        <v>33</v>
      </c>
      <c r="F10" s="58">
        <v>36</v>
      </c>
      <c r="G10" s="58" t="s">
        <v>24</v>
      </c>
      <c r="H10" s="58">
        <v>4</v>
      </c>
      <c r="I10" s="66">
        <v>552340</v>
      </c>
      <c r="J10" s="66">
        <v>386</v>
      </c>
      <c r="K10" s="66">
        <v>1028545</v>
      </c>
      <c r="L10" s="66">
        <v>724</v>
      </c>
      <c r="M10" s="66">
        <v>2112914</v>
      </c>
      <c r="N10" s="66">
        <v>1467</v>
      </c>
      <c r="O10" s="66">
        <v>1224120</v>
      </c>
      <c r="P10" s="66">
        <v>845</v>
      </c>
      <c r="Q10" s="60">
        <f aca="true" t="shared" si="5" ref="Q10:R13">+I10+K10+M10+O10</f>
        <v>4917919</v>
      </c>
      <c r="R10" s="60">
        <f t="shared" si="5"/>
        <v>3422</v>
      </c>
      <c r="S10" s="61" t="e">
        <f t="shared" si="1"/>
        <v>#VALUE!</v>
      </c>
      <c r="T10" s="61">
        <f t="shared" si="2"/>
        <v>1437.147574517826</v>
      </c>
      <c r="U10" s="62">
        <v>7825939</v>
      </c>
      <c r="V10" s="63">
        <f t="shared" si="3"/>
        <v>-0.37158735839878126</v>
      </c>
      <c r="W10" s="68">
        <v>65762217</v>
      </c>
      <c r="X10" s="69">
        <v>47675</v>
      </c>
      <c r="Y10" s="61">
        <f t="shared" si="4"/>
        <v>1379.3857787100158</v>
      </c>
    </row>
    <row r="11" spans="1:25" ht="30" customHeight="1">
      <c r="A11" s="40">
        <v>8</v>
      </c>
      <c r="B11" s="41"/>
      <c r="C11" s="55" t="s">
        <v>34</v>
      </c>
      <c r="D11" s="56">
        <v>41571</v>
      </c>
      <c r="E11" s="57" t="s">
        <v>28</v>
      </c>
      <c r="F11" s="58">
        <v>32</v>
      </c>
      <c r="G11" s="58" t="s">
        <v>24</v>
      </c>
      <c r="H11" s="58">
        <v>6</v>
      </c>
      <c r="I11" s="64">
        <v>428230</v>
      </c>
      <c r="J11" s="64">
        <v>306</v>
      </c>
      <c r="K11" s="64">
        <v>920895</v>
      </c>
      <c r="L11" s="64">
        <v>678</v>
      </c>
      <c r="M11" s="64">
        <v>1916160</v>
      </c>
      <c r="N11" s="64">
        <v>1371</v>
      </c>
      <c r="O11" s="64">
        <v>1351190</v>
      </c>
      <c r="P11" s="64">
        <v>956</v>
      </c>
      <c r="Q11" s="60">
        <f t="shared" si="5"/>
        <v>4616475</v>
      </c>
      <c r="R11" s="60">
        <f t="shared" si="5"/>
        <v>3311</v>
      </c>
      <c r="S11" s="61" t="e">
        <f t="shared" si="1"/>
        <v>#VALUE!</v>
      </c>
      <c r="T11" s="61">
        <f t="shared" si="2"/>
        <v>1394.284204167925</v>
      </c>
      <c r="U11" s="62">
        <v>7602400</v>
      </c>
      <c r="V11" s="63">
        <f t="shared" si="3"/>
        <v>-0.3927608386825213</v>
      </c>
      <c r="W11" s="65">
        <v>152011040</v>
      </c>
      <c r="X11" s="65">
        <v>114838</v>
      </c>
      <c r="Y11" s="61">
        <f t="shared" si="4"/>
        <v>1323.699820616869</v>
      </c>
    </row>
    <row r="12" spans="1:25" ht="30" customHeight="1">
      <c r="A12" s="40">
        <v>9</v>
      </c>
      <c r="B12" s="41"/>
      <c r="C12" s="55" t="s">
        <v>36</v>
      </c>
      <c r="D12" s="56">
        <v>41550</v>
      </c>
      <c r="E12" s="57" t="s">
        <v>33</v>
      </c>
      <c r="F12" s="58" t="s">
        <v>37</v>
      </c>
      <c r="G12" s="58" t="s">
        <v>24</v>
      </c>
      <c r="H12" s="58">
        <v>9</v>
      </c>
      <c r="I12" s="66">
        <v>466860</v>
      </c>
      <c r="J12" s="66">
        <v>299</v>
      </c>
      <c r="K12" s="66">
        <v>869550</v>
      </c>
      <c r="L12" s="66">
        <v>551</v>
      </c>
      <c r="M12" s="66">
        <v>1795210</v>
      </c>
      <c r="N12" s="66">
        <v>1054</v>
      </c>
      <c r="O12" s="66">
        <v>1050210</v>
      </c>
      <c r="P12" s="66">
        <v>627</v>
      </c>
      <c r="Q12" s="60">
        <f t="shared" si="5"/>
        <v>4181830</v>
      </c>
      <c r="R12" s="60">
        <f t="shared" si="5"/>
        <v>2531</v>
      </c>
      <c r="S12" s="61" t="e">
        <f t="shared" si="1"/>
        <v>#VALUE!</v>
      </c>
      <c r="T12" s="61">
        <f t="shared" si="2"/>
        <v>1652.2441722639273</v>
      </c>
      <c r="U12" s="62">
        <v>6766915</v>
      </c>
      <c r="V12" s="63">
        <f t="shared" si="3"/>
        <v>-0.3820182461284056</v>
      </c>
      <c r="W12" s="68">
        <v>361606009</v>
      </c>
      <c r="X12" s="69">
        <v>219363</v>
      </c>
      <c r="Y12" s="61">
        <f t="shared" si="4"/>
        <v>1648.4366506657914</v>
      </c>
    </row>
    <row r="13" spans="1:25" ht="30" customHeight="1">
      <c r="A13" s="40">
        <v>10</v>
      </c>
      <c r="B13" s="41"/>
      <c r="C13" s="55" t="s">
        <v>38</v>
      </c>
      <c r="D13" s="56">
        <v>41606</v>
      </c>
      <c r="E13" s="57" t="s">
        <v>39</v>
      </c>
      <c r="F13" s="58">
        <v>14</v>
      </c>
      <c r="G13" s="58" t="s">
        <v>24</v>
      </c>
      <c r="H13" s="58">
        <v>1</v>
      </c>
      <c r="I13" s="64">
        <v>392520</v>
      </c>
      <c r="J13" s="64">
        <v>280</v>
      </c>
      <c r="K13" s="59">
        <v>572280</v>
      </c>
      <c r="L13" s="59">
        <v>405</v>
      </c>
      <c r="M13" s="59">
        <v>1191560</v>
      </c>
      <c r="N13" s="59">
        <v>823</v>
      </c>
      <c r="O13" s="59">
        <v>777530</v>
      </c>
      <c r="P13" s="59">
        <v>534</v>
      </c>
      <c r="Q13" s="60">
        <f t="shared" si="5"/>
        <v>2933890</v>
      </c>
      <c r="R13" s="60">
        <f t="shared" si="5"/>
        <v>2042</v>
      </c>
      <c r="S13" s="61" t="e">
        <f t="shared" si="1"/>
        <v>#VALUE!</v>
      </c>
      <c r="T13" s="61">
        <f t="shared" si="2"/>
        <v>1436.7727717923603</v>
      </c>
      <c r="U13" s="62">
        <v>0</v>
      </c>
      <c r="V13" s="63">
        <f t="shared" si="3"/>
      </c>
      <c r="W13" s="68">
        <v>2933890</v>
      </c>
      <c r="X13" s="69">
        <v>2042</v>
      </c>
      <c r="Y13" s="61">
        <f t="shared" si="4"/>
        <v>1436.7727717923603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132915347</v>
      </c>
      <c r="R15" s="27">
        <f>SUM(R4:R14)</f>
        <v>95726</v>
      </c>
      <c r="S15" s="28" t="e">
        <f>R15/G15</f>
        <v>#DIV/0!</v>
      </c>
      <c r="T15" s="49">
        <f>Q15/R15</f>
        <v>1388.4978689175355</v>
      </c>
      <c r="U15" s="54">
        <v>226133392</v>
      </c>
      <c r="V15" s="38">
        <f>IF(U15&lt;&gt;0,-(U15-Q15)/U15,"")</f>
        <v>-0.4122259175239365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2013-12-03T07:56:42Z</dcterms:modified>
  <cp:category/>
  <cp:version/>
  <cp:contentType/>
  <cp:contentStatus/>
</cp:coreProperties>
</file>