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7020" windowWidth="25540" windowHeight="7140" tabRatio="601" activeTab="0"/>
  </bookViews>
  <sheets>
    <sheet name="Kovo 21 - 27 d." sheetId="1" r:id="rId1"/>
  </sheets>
  <definedNames/>
  <calcPr fullCalcOnLoad="1"/>
</workbook>
</file>

<file path=xl/sharedStrings.xml><?xml version="1.0" encoding="utf-8"?>
<sst xmlns="http://schemas.openxmlformats.org/spreadsheetml/2006/main" count="88" uniqueCount="64">
  <si>
    <t>VISO (top10):</t>
  </si>
  <si>
    <t>-</t>
  </si>
  <si>
    <t>ACME Film</t>
  </si>
  <si>
    <t>Valentinas už 2rų
(Valentinas Behind the Doors)</t>
  </si>
  <si>
    <t>12 vergovės metų
(12 Years a Slave)</t>
  </si>
  <si>
    <t>ACME Film /
Warner Bros.</t>
  </si>
  <si>
    <t>Garsų pasaulio įrašai</t>
  </si>
  <si>
    <t>Meškų žemė
(Land Of The Bears 3D)</t>
  </si>
  <si>
    <t>Išankstiniai seansai</t>
  </si>
  <si>
    <t>Incognito Films</t>
  </si>
  <si>
    <t>Top Film</t>
  </si>
  <si>
    <t>ACME Film</t>
  </si>
  <si>
    <t>Išlikęs gyvas
(Lone Survivor)</t>
  </si>
  <si>
    <t>VISO (top20):</t>
  </si>
  <si>
    <t>Garsų pasaulio įrašai</t>
  </si>
  <si>
    <t>Viešbutis ,,Grand Budapest"
(The Grand Budapest Hotel)</t>
  </si>
  <si>
    <t>Išankstiniai seansai</t>
  </si>
  <si>
    <t>Brangenybių medžiotojai
(Monuments Men)</t>
  </si>
  <si>
    <t>Ponas Žirnis ir Šermanas
(Mr. Peabody &amp; Sherman)</t>
  </si>
  <si>
    <t>Theatrical Film Distribution /
20th Century Fox</t>
  </si>
  <si>
    <t>Non-stop</t>
  </si>
  <si>
    <t>Kovo
14 - 20 d. 
pajamos
(Lt)</t>
  </si>
  <si>
    <t>Kovo 21 - 27 d. Lietuvos kino teatruose rodytų filmų top-30</t>
  </si>
  <si>
    <t>Kovo
21 - 27 d. 
pajamos
(Lt)</t>
  </si>
  <si>
    <t>Kovo
21 - 27 d. 
žiūrovų
sk.</t>
  </si>
  <si>
    <t>Kovo
21 - 27 d. 
pajamos
(Eur)</t>
  </si>
  <si>
    <t>-</t>
  </si>
  <si>
    <t>Divergentė
(Divergent)</t>
  </si>
  <si>
    <t>Išankstiniai seansai</t>
  </si>
  <si>
    <t>Festivaliniai seansai</t>
  </si>
  <si>
    <t>Theatrical Film Distribution</t>
  </si>
  <si>
    <t>IS</t>
  </si>
  <si>
    <t>Filomena
(Philomena)</t>
  </si>
  <si>
    <t>N</t>
  </si>
  <si>
    <t>Baubas 3D
(Viy)</t>
  </si>
  <si>
    <t>Yves Saint Laurent</t>
  </si>
  <si>
    <t>IS</t>
  </si>
  <si>
    <t>Tarzanas
(Tarzan')</t>
  </si>
  <si>
    <t>ACME Film</t>
  </si>
  <si>
    <t>Vilką mini, vilkas čia
(Logok na pomine)</t>
  </si>
  <si>
    <t>300: Imperijos gimimas
(300: Rise of an Empire)</t>
  </si>
  <si>
    <t>IS</t>
  </si>
  <si>
    <t>Kaip pavogti žmoną
(How to Steal a Wife)</t>
  </si>
  <si>
    <t>N</t>
  </si>
  <si>
    <t>Volstryto vilkas
(The Wolf Of Wall Street)</t>
  </si>
  <si>
    <t>Need For Speed. Ištroškę greičio
(Need For Speed)</t>
  </si>
  <si>
    <t>Didžioji skruzdėlyčių karalystė
(Minuscule, Valley of the Lost Ants)</t>
  </si>
  <si>
    <t>Top Film</t>
  </si>
  <si>
    <t>Džesmina
(Blue Jasmine)</t>
  </si>
  <si>
    <t>Kino kultas</t>
  </si>
  <si>
    <t>Redirected / Už Lietuvą!
(Redirected)</t>
  </si>
  <si>
    <t>Pompėja
(Pompeii)</t>
  </si>
  <si>
    <t xml:space="preserve">Bendros
pajamos 
(Lt) </t>
  </si>
  <si>
    <t>Bendras 
žiūrovų
sk.</t>
  </si>
  <si>
    <t>Premjeros 
data</t>
  </si>
  <si>
    <t>VISO (top30):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</si>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</sst>
</file>

<file path=xl/styles.xml><?xml version="1.0" encoding="utf-8"?>
<styleSheet xmlns="http://schemas.openxmlformats.org/spreadsheetml/2006/main">
  <numFmts count="51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.00\ &quot;Lt&quot;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9.28125" style="3" bestFit="1" customWidth="1"/>
    <col min="4" max="4" width="12.140625" style="3" customWidth="1"/>
    <col min="5" max="5" width="10.7109375" style="3" bestFit="1" customWidth="1"/>
    <col min="6" max="6" width="11.00390625" style="3" bestFit="1" customWidth="1"/>
    <col min="7" max="7" width="10.8515625" style="3" customWidth="1"/>
    <col min="8" max="8" width="11.281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spans="1:11" ht="19.5">
      <c r="A1" s="1" t="s">
        <v>22</v>
      </c>
      <c r="B1" s="1"/>
      <c r="C1" s="1"/>
      <c r="D1" s="2"/>
      <c r="E1" s="23"/>
      <c r="G1" s="28"/>
      <c r="K1"/>
    </row>
    <row r="2" ht="13.5" thickBot="1"/>
    <row r="3" spans="1:17" ht="61.5" customHeight="1">
      <c r="A3" s="37"/>
      <c r="B3" s="38"/>
      <c r="C3" s="39" t="s">
        <v>61</v>
      </c>
      <c r="D3" s="39" t="s">
        <v>23</v>
      </c>
      <c r="E3" s="39" t="s">
        <v>25</v>
      </c>
      <c r="F3" s="39" t="s">
        <v>21</v>
      </c>
      <c r="G3" s="39" t="s">
        <v>62</v>
      </c>
      <c r="H3" s="39" t="s">
        <v>24</v>
      </c>
      <c r="I3" s="39" t="s">
        <v>58</v>
      </c>
      <c r="J3" s="39" t="s">
        <v>56</v>
      </c>
      <c r="K3" s="39" t="s">
        <v>59</v>
      </c>
      <c r="L3" s="39" t="s">
        <v>63</v>
      </c>
      <c r="M3" s="39" t="s">
        <v>52</v>
      </c>
      <c r="N3" s="39" t="s">
        <v>53</v>
      </c>
      <c r="O3" s="39" t="s">
        <v>60</v>
      </c>
      <c r="P3" s="39" t="s">
        <v>54</v>
      </c>
      <c r="Q3" s="40" t="s">
        <v>57</v>
      </c>
    </row>
    <row r="4" spans="1:17" ht="25.5" customHeight="1">
      <c r="A4" s="41">
        <v>1</v>
      </c>
      <c r="B4" s="49" t="s">
        <v>43</v>
      </c>
      <c r="C4" s="4" t="s">
        <v>37</v>
      </c>
      <c r="D4" s="30">
        <v>114271.16</v>
      </c>
      <c r="E4" s="48">
        <f>D4/3.452</f>
        <v>33102.885283893396</v>
      </c>
      <c r="F4" s="48" t="s">
        <v>1</v>
      </c>
      <c r="G4" s="15" t="s">
        <v>26</v>
      </c>
      <c r="H4" s="30">
        <v>8009</v>
      </c>
      <c r="I4" s="29">
        <v>314</v>
      </c>
      <c r="J4" s="27">
        <f aca="true" t="shared" si="0" ref="J4:J13">H4/I4</f>
        <v>25.506369426751593</v>
      </c>
      <c r="K4" s="29">
        <v>11</v>
      </c>
      <c r="L4" s="48">
        <v>1</v>
      </c>
      <c r="M4" s="30">
        <v>116929.16</v>
      </c>
      <c r="N4" s="30">
        <v>8159</v>
      </c>
      <c r="O4" s="48">
        <f>M4/3.452</f>
        <v>33872.87369640788</v>
      </c>
      <c r="P4" s="52" t="s">
        <v>16</v>
      </c>
      <c r="Q4" s="36" t="s">
        <v>38</v>
      </c>
    </row>
    <row r="5" spans="1:17" ht="25.5" customHeight="1">
      <c r="A5" s="41">
        <f>A4+1</f>
        <v>2</v>
      </c>
      <c r="B5" s="49">
        <v>1</v>
      </c>
      <c r="C5" s="4" t="s">
        <v>18</v>
      </c>
      <c r="D5" s="30">
        <v>101363.77</v>
      </c>
      <c r="E5" s="48">
        <f>D5/3.452</f>
        <v>29363.78041714948</v>
      </c>
      <c r="F5" s="48">
        <v>199605.62</v>
      </c>
      <c r="G5" s="15">
        <f>(D5-F5)/F5</f>
        <v>-0.49217977930681506</v>
      </c>
      <c r="H5" s="30">
        <v>7263</v>
      </c>
      <c r="I5" s="29">
        <v>276</v>
      </c>
      <c r="J5" s="27">
        <f t="shared" si="0"/>
        <v>26.315217391304348</v>
      </c>
      <c r="K5" s="29">
        <v>17</v>
      </c>
      <c r="L5" s="48">
        <v>3</v>
      </c>
      <c r="M5" s="30">
        <v>711270.91</v>
      </c>
      <c r="N5" s="30">
        <v>49043</v>
      </c>
      <c r="O5" s="48">
        <f>M5/3.452</f>
        <v>206046.0341830823</v>
      </c>
      <c r="P5" s="52">
        <v>41705</v>
      </c>
      <c r="Q5" s="36" t="s">
        <v>19</v>
      </c>
    </row>
    <row r="6" spans="1:17" ht="25.5" customHeight="1">
      <c r="A6" s="41">
        <f aca="true" t="shared" si="1" ref="A6:A13">A5+1</f>
        <v>3</v>
      </c>
      <c r="B6" s="49">
        <v>2</v>
      </c>
      <c r="C6" s="4" t="s">
        <v>45</v>
      </c>
      <c r="D6" s="30">
        <v>83802.5</v>
      </c>
      <c r="E6" s="48">
        <f aca="true" t="shared" si="2" ref="E6:E12">D6/3.452</f>
        <v>24276.506373117034</v>
      </c>
      <c r="F6" s="48">
        <v>169288.7</v>
      </c>
      <c r="G6" s="15">
        <f>(D6-F6)/F6</f>
        <v>-0.5049728658794119</v>
      </c>
      <c r="H6" s="30">
        <v>5697</v>
      </c>
      <c r="I6" s="29">
        <v>168</v>
      </c>
      <c r="J6" s="27">
        <f t="shared" si="0"/>
        <v>33.910714285714285</v>
      </c>
      <c r="K6" s="29">
        <v>10</v>
      </c>
      <c r="L6" s="48">
        <v>2</v>
      </c>
      <c r="M6" s="30">
        <v>257335.2</v>
      </c>
      <c r="N6" s="30">
        <v>17277</v>
      </c>
      <c r="O6" s="48">
        <f aca="true" t="shared" si="3" ref="O6:O12">M6/3.452</f>
        <v>74546.69756662805</v>
      </c>
      <c r="P6" s="52">
        <v>41712</v>
      </c>
      <c r="Q6" s="36" t="s">
        <v>2</v>
      </c>
    </row>
    <row r="7" spans="1:17" ht="25.5" customHeight="1">
      <c r="A7" s="41">
        <f t="shared" si="1"/>
        <v>4</v>
      </c>
      <c r="B7" s="49">
        <v>4</v>
      </c>
      <c r="C7" s="4" t="s">
        <v>15</v>
      </c>
      <c r="D7" s="30">
        <v>79084</v>
      </c>
      <c r="E7" s="48">
        <f>D7/3.452</f>
        <v>22909.617612977985</v>
      </c>
      <c r="F7" s="48">
        <v>140739.5</v>
      </c>
      <c r="G7" s="15">
        <f>(D7-F7)/F7</f>
        <v>-0.43808241467391884</v>
      </c>
      <c r="H7" s="30">
        <v>4947</v>
      </c>
      <c r="I7" s="29">
        <v>163</v>
      </c>
      <c r="J7" s="27">
        <f t="shared" si="0"/>
        <v>30.349693251533743</v>
      </c>
      <c r="K7" s="29">
        <v>9</v>
      </c>
      <c r="L7" s="48">
        <v>2</v>
      </c>
      <c r="M7" s="30">
        <v>230853.5</v>
      </c>
      <c r="N7" s="30">
        <v>14844</v>
      </c>
      <c r="O7" s="48">
        <f>M7/3.452</f>
        <v>66875.28968713789</v>
      </c>
      <c r="P7" s="52">
        <v>41712</v>
      </c>
      <c r="Q7" s="36" t="s">
        <v>19</v>
      </c>
    </row>
    <row r="8" spans="1:17" ht="25.5" customHeight="1">
      <c r="A8" s="41">
        <f t="shared" si="1"/>
        <v>5</v>
      </c>
      <c r="B8" s="49">
        <v>3</v>
      </c>
      <c r="C8" s="4" t="s">
        <v>40</v>
      </c>
      <c r="D8" s="30">
        <v>61413.5</v>
      </c>
      <c r="E8" s="48">
        <f t="shared" si="2"/>
        <v>17790.701042873698</v>
      </c>
      <c r="F8" s="48">
        <v>164412.5</v>
      </c>
      <c r="G8" s="15">
        <f>(D8-F8)/F8</f>
        <v>-0.6264669657112446</v>
      </c>
      <c r="H8" s="30">
        <v>3375</v>
      </c>
      <c r="I8" s="29">
        <v>123</v>
      </c>
      <c r="J8" s="27">
        <f t="shared" si="0"/>
        <v>27.4390243902439</v>
      </c>
      <c r="K8" s="29">
        <v>9</v>
      </c>
      <c r="L8" s="48">
        <v>3</v>
      </c>
      <c r="M8" s="30">
        <v>530330.5</v>
      </c>
      <c r="N8" s="30">
        <v>28540</v>
      </c>
      <c r="O8" s="48">
        <f t="shared" si="3"/>
        <v>153629.92468134416</v>
      </c>
      <c r="P8" s="52">
        <v>41705</v>
      </c>
      <c r="Q8" s="36" t="s">
        <v>5</v>
      </c>
    </row>
    <row r="9" spans="1:17" ht="25.5" customHeight="1">
      <c r="A9" s="41">
        <f t="shared" si="1"/>
        <v>6</v>
      </c>
      <c r="B9" s="55" t="s">
        <v>33</v>
      </c>
      <c r="C9" s="4" t="s">
        <v>34</v>
      </c>
      <c r="D9" s="30">
        <v>43951</v>
      </c>
      <c r="E9" s="48">
        <f t="shared" si="2"/>
        <v>12732.039397450753</v>
      </c>
      <c r="F9" s="48" t="s">
        <v>1</v>
      </c>
      <c r="G9" s="15" t="s">
        <v>1</v>
      </c>
      <c r="H9" s="30">
        <v>2401</v>
      </c>
      <c r="I9" s="29">
        <f>28*7</f>
        <v>196</v>
      </c>
      <c r="J9" s="27">
        <f t="shared" si="0"/>
        <v>12.25</v>
      </c>
      <c r="K9" s="29">
        <v>8</v>
      </c>
      <c r="L9" s="48">
        <v>1</v>
      </c>
      <c r="M9" s="30">
        <v>43951</v>
      </c>
      <c r="N9" s="30">
        <v>2401</v>
      </c>
      <c r="O9" s="48">
        <f t="shared" si="3"/>
        <v>12732.039397450753</v>
      </c>
      <c r="P9" s="54">
        <v>41719</v>
      </c>
      <c r="Q9" s="36" t="s">
        <v>10</v>
      </c>
    </row>
    <row r="10" spans="1:17" ht="25.5" customHeight="1">
      <c r="A10" s="41">
        <f t="shared" si="1"/>
        <v>7</v>
      </c>
      <c r="B10" s="49">
        <v>5</v>
      </c>
      <c r="C10" s="4" t="s">
        <v>50</v>
      </c>
      <c r="D10" s="30">
        <v>22385</v>
      </c>
      <c r="E10" s="48">
        <f t="shared" si="2"/>
        <v>6484.646581691773</v>
      </c>
      <c r="F10" s="48">
        <v>37559.5</v>
      </c>
      <c r="G10" s="15">
        <f>(D10-F10)/F10</f>
        <v>-0.4040123004832333</v>
      </c>
      <c r="H10" s="30">
        <v>1386</v>
      </c>
      <c r="I10" s="29">
        <v>49</v>
      </c>
      <c r="J10" s="27">
        <f t="shared" si="0"/>
        <v>28.285714285714285</v>
      </c>
      <c r="K10" s="29">
        <v>6</v>
      </c>
      <c r="L10" s="48">
        <v>10</v>
      </c>
      <c r="M10" s="30">
        <v>4574875.959999999</v>
      </c>
      <c r="N10" s="30">
        <v>288716</v>
      </c>
      <c r="O10" s="48">
        <f t="shared" si="3"/>
        <v>1325282.723059096</v>
      </c>
      <c r="P10" s="52">
        <v>41649</v>
      </c>
      <c r="Q10" s="36" t="s">
        <v>49</v>
      </c>
    </row>
    <row r="11" spans="1:17" ht="25.5" customHeight="1">
      <c r="A11" s="41">
        <f t="shared" si="1"/>
        <v>8</v>
      </c>
      <c r="B11" s="49" t="s">
        <v>31</v>
      </c>
      <c r="C11" s="4" t="s">
        <v>32</v>
      </c>
      <c r="D11" s="30">
        <v>12531</v>
      </c>
      <c r="E11" s="48">
        <f t="shared" si="2"/>
        <v>3630.069524913094</v>
      </c>
      <c r="F11" s="48" t="s">
        <v>1</v>
      </c>
      <c r="G11" s="15" t="s">
        <v>1</v>
      </c>
      <c r="H11" s="30">
        <v>1014</v>
      </c>
      <c r="I11" s="29">
        <v>4</v>
      </c>
      <c r="J11" s="27">
        <f t="shared" si="0"/>
        <v>253.5</v>
      </c>
      <c r="K11" s="29">
        <v>1</v>
      </c>
      <c r="L11" s="48" t="s">
        <v>41</v>
      </c>
      <c r="M11" s="30">
        <v>12531</v>
      </c>
      <c r="N11" s="30">
        <v>1014</v>
      </c>
      <c r="O11" s="48">
        <f t="shared" si="3"/>
        <v>3630.069524913094</v>
      </c>
      <c r="P11" s="52" t="s">
        <v>29</v>
      </c>
      <c r="Q11" s="36" t="s">
        <v>30</v>
      </c>
    </row>
    <row r="12" spans="1:17" ht="25.5" customHeight="1">
      <c r="A12" s="41">
        <f t="shared" si="1"/>
        <v>9</v>
      </c>
      <c r="B12" s="49">
        <v>6</v>
      </c>
      <c r="C12" s="4" t="s">
        <v>44</v>
      </c>
      <c r="D12" s="30">
        <v>11547</v>
      </c>
      <c r="E12" s="48">
        <f t="shared" si="2"/>
        <v>3345.0173812282733</v>
      </c>
      <c r="F12" s="48">
        <v>30472</v>
      </c>
      <c r="G12" s="15">
        <f>(D12-F12)/F12</f>
        <v>-0.6210619585192964</v>
      </c>
      <c r="H12" s="30">
        <v>730</v>
      </c>
      <c r="I12" s="29">
        <v>35</v>
      </c>
      <c r="J12" s="27">
        <f t="shared" si="0"/>
        <v>20.857142857142858</v>
      </c>
      <c r="K12" s="29">
        <v>4</v>
      </c>
      <c r="L12" s="48">
        <v>5</v>
      </c>
      <c r="M12" s="30">
        <v>398127</v>
      </c>
      <c r="N12" s="30">
        <v>25938</v>
      </c>
      <c r="O12" s="48">
        <f t="shared" si="3"/>
        <v>115332.27114716107</v>
      </c>
      <c r="P12" s="52">
        <v>41691</v>
      </c>
      <c r="Q12" s="36" t="s">
        <v>6</v>
      </c>
    </row>
    <row r="13" spans="1:17" ht="25.5" customHeight="1">
      <c r="A13" s="41">
        <f t="shared" si="1"/>
        <v>10</v>
      </c>
      <c r="B13" s="49">
        <v>12</v>
      </c>
      <c r="C13" s="4" t="s">
        <v>3</v>
      </c>
      <c r="D13" s="30">
        <v>7155</v>
      </c>
      <c r="E13" s="48">
        <f>D13/3.452</f>
        <v>2072.7114716106607</v>
      </c>
      <c r="F13" s="48">
        <v>13065.5</v>
      </c>
      <c r="G13" s="15">
        <f>(D13-F13)/F13</f>
        <v>-0.4523745742604569</v>
      </c>
      <c r="H13" s="30">
        <v>585</v>
      </c>
      <c r="I13" s="29">
        <v>49</v>
      </c>
      <c r="J13" s="27">
        <f t="shared" si="0"/>
        <v>11.938775510204081</v>
      </c>
      <c r="K13" s="29">
        <v>4</v>
      </c>
      <c r="L13" s="48">
        <v>7</v>
      </c>
      <c r="M13" s="30">
        <v>1377247.29</v>
      </c>
      <c r="N13" s="30">
        <v>88167</v>
      </c>
      <c r="O13" s="48">
        <f>M13/3.452</f>
        <v>398970.825608343</v>
      </c>
      <c r="P13" s="52">
        <v>41677</v>
      </c>
      <c r="Q13" s="36" t="s">
        <v>2</v>
      </c>
    </row>
    <row r="14" spans="1:17" ht="27" customHeight="1">
      <c r="A14" s="41"/>
      <c r="B14" s="49"/>
      <c r="C14" s="12" t="s">
        <v>0</v>
      </c>
      <c r="D14" s="47">
        <f>SUM(D4:D13)</f>
        <v>537503.9299999999</v>
      </c>
      <c r="E14" s="47">
        <f>SUM(E4:E13)</f>
        <v>155707.97508690617</v>
      </c>
      <c r="F14" s="47">
        <v>840350.8200000001</v>
      </c>
      <c r="G14" s="13">
        <f>(D14-F14)/F14</f>
        <v>-0.3603815011449624</v>
      </c>
      <c r="H14" s="47">
        <f>SUM(H4:H13)</f>
        <v>35407</v>
      </c>
      <c r="I14" s="16"/>
      <c r="J14" s="16"/>
      <c r="K14" s="17"/>
      <c r="L14" s="16"/>
      <c r="M14" s="18"/>
      <c r="N14" s="18"/>
      <c r="O14" s="14"/>
      <c r="P14" s="24"/>
      <c r="Q14" s="36"/>
    </row>
    <row r="15" spans="1:17" ht="9" customHeight="1">
      <c r="A15" s="53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5"/>
      <c r="Q15" s="42"/>
    </row>
    <row r="16" spans="1:17" ht="25.5" customHeight="1">
      <c r="A16" s="41">
        <f>A13+1</f>
        <v>11</v>
      </c>
      <c r="B16" s="49">
        <v>8</v>
      </c>
      <c r="C16" s="4" t="s">
        <v>17</v>
      </c>
      <c r="D16" s="30">
        <v>7007</v>
      </c>
      <c r="E16" s="48">
        <f aca="true" t="shared" si="4" ref="E16:E25">D16/3.452</f>
        <v>2029.8377752027811</v>
      </c>
      <c r="F16" s="48">
        <v>27138.5</v>
      </c>
      <c r="G16" s="15">
        <f>(D16-F16)/F16</f>
        <v>-0.7418059214768686</v>
      </c>
      <c r="H16" s="30">
        <v>644</v>
      </c>
      <c r="I16" s="29">
        <v>20</v>
      </c>
      <c r="J16" s="27">
        <f aca="true" t="shared" si="5" ref="J16:J25">H16/I16</f>
        <v>32.2</v>
      </c>
      <c r="K16" s="29">
        <v>2</v>
      </c>
      <c r="L16" s="48">
        <v>4</v>
      </c>
      <c r="M16" s="30">
        <v>192672</v>
      </c>
      <c r="N16" s="30">
        <v>12280</v>
      </c>
      <c r="O16" s="48">
        <f aca="true" t="shared" si="6" ref="O16:O25">M16/3.452</f>
        <v>55814.60023174971</v>
      </c>
      <c r="P16" s="52">
        <v>41698</v>
      </c>
      <c r="Q16" s="36" t="s">
        <v>19</v>
      </c>
    </row>
    <row r="17" spans="1:17" ht="25.5" customHeight="1">
      <c r="A17" s="41">
        <f>A16+1</f>
        <v>12</v>
      </c>
      <c r="B17" s="49">
        <v>7</v>
      </c>
      <c r="C17" s="4" t="s">
        <v>51</v>
      </c>
      <c r="D17" s="30">
        <v>6636</v>
      </c>
      <c r="E17" s="48">
        <f t="shared" si="4"/>
        <v>1922.3638470451913</v>
      </c>
      <c r="F17" s="48">
        <v>27159.5</v>
      </c>
      <c r="G17" s="15">
        <f>(D17-F17)/F17</f>
        <v>-0.7556656050369116</v>
      </c>
      <c r="H17" s="30">
        <v>415</v>
      </c>
      <c r="I17" s="29">
        <v>22</v>
      </c>
      <c r="J17" s="27">
        <f t="shared" si="5"/>
        <v>18.863636363636363</v>
      </c>
      <c r="K17" s="29">
        <v>4</v>
      </c>
      <c r="L17" s="48">
        <v>5</v>
      </c>
      <c r="M17" s="30">
        <v>374983.53</v>
      </c>
      <c r="N17" s="30">
        <v>21265</v>
      </c>
      <c r="O17" s="48">
        <f t="shared" si="6"/>
        <v>108627.90556199306</v>
      </c>
      <c r="P17" s="52">
        <v>41691</v>
      </c>
      <c r="Q17" s="36" t="s">
        <v>11</v>
      </c>
    </row>
    <row r="18" spans="1:17" ht="25.5" customHeight="1">
      <c r="A18" s="41">
        <f>A17+1</f>
        <v>13</v>
      </c>
      <c r="B18" s="49">
        <v>9</v>
      </c>
      <c r="C18" s="4" t="s">
        <v>39</v>
      </c>
      <c r="D18" s="30">
        <v>6434</v>
      </c>
      <c r="E18" s="48">
        <f t="shared" si="4"/>
        <v>1863.8470451911935</v>
      </c>
      <c r="F18" s="48">
        <v>23189</v>
      </c>
      <c r="G18" s="15">
        <f>(D18-F18)/F18</f>
        <v>-0.7225408598904653</v>
      </c>
      <c r="H18" s="30">
        <v>402</v>
      </c>
      <c r="I18" s="29">
        <v>28</v>
      </c>
      <c r="J18" s="27">
        <f t="shared" si="5"/>
        <v>14.357142857142858</v>
      </c>
      <c r="K18" s="29">
        <v>3</v>
      </c>
      <c r="L18" s="48">
        <v>2</v>
      </c>
      <c r="M18" s="30">
        <v>29623</v>
      </c>
      <c r="N18" s="30">
        <v>1911</v>
      </c>
      <c r="O18" s="48">
        <f t="shared" si="6"/>
        <v>8581.402085747393</v>
      </c>
      <c r="P18" s="52">
        <v>41712</v>
      </c>
      <c r="Q18" s="36" t="s">
        <v>47</v>
      </c>
    </row>
    <row r="19" spans="1:17" ht="25.5" customHeight="1">
      <c r="A19" s="41">
        <f aca="true" t="shared" si="7" ref="A19:A25">A18+1</f>
        <v>14</v>
      </c>
      <c r="B19" s="49" t="s">
        <v>41</v>
      </c>
      <c r="C19" s="4" t="s">
        <v>27</v>
      </c>
      <c r="D19" s="30">
        <v>6069</v>
      </c>
      <c r="E19" s="48">
        <f t="shared" si="4"/>
        <v>1758.1112398609503</v>
      </c>
      <c r="F19" s="48" t="s">
        <v>1</v>
      </c>
      <c r="G19" s="15" t="s">
        <v>1</v>
      </c>
      <c r="H19" s="30">
        <v>361</v>
      </c>
      <c r="I19" s="29">
        <v>5</v>
      </c>
      <c r="J19" s="27">
        <f t="shared" si="5"/>
        <v>72.2</v>
      </c>
      <c r="K19" s="29">
        <v>5</v>
      </c>
      <c r="L19" s="48" t="s">
        <v>41</v>
      </c>
      <c r="M19" s="30">
        <v>6069</v>
      </c>
      <c r="N19" s="30">
        <v>361</v>
      </c>
      <c r="O19" s="48">
        <f t="shared" si="6"/>
        <v>1758.1112398609503</v>
      </c>
      <c r="P19" s="52" t="s">
        <v>28</v>
      </c>
      <c r="Q19" s="36" t="s">
        <v>11</v>
      </c>
    </row>
    <row r="20" spans="1:17" ht="25.5" customHeight="1">
      <c r="A20" s="41">
        <f t="shared" si="7"/>
        <v>15</v>
      </c>
      <c r="B20" s="49">
        <v>10</v>
      </c>
      <c r="C20" s="4" t="s">
        <v>12</v>
      </c>
      <c r="D20" s="30">
        <v>5389</v>
      </c>
      <c r="E20" s="48">
        <f t="shared" si="4"/>
        <v>1561.1239860950175</v>
      </c>
      <c r="F20" s="48">
        <v>20786</v>
      </c>
      <c r="G20" s="15">
        <f>(D20-F20)/F20</f>
        <v>-0.7407389589146541</v>
      </c>
      <c r="H20" s="30">
        <v>391</v>
      </c>
      <c r="I20" s="29">
        <v>21</v>
      </c>
      <c r="J20" s="27">
        <f t="shared" si="5"/>
        <v>18.61904761904762</v>
      </c>
      <c r="K20" s="29">
        <v>3</v>
      </c>
      <c r="L20" s="48">
        <v>3</v>
      </c>
      <c r="M20" s="30">
        <v>75253</v>
      </c>
      <c r="N20" s="30">
        <v>4946</v>
      </c>
      <c r="O20" s="48">
        <f t="shared" si="6"/>
        <v>21799.826187717266</v>
      </c>
      <c r="P20" s="52">
        <v>41705</v>
      </c>
      <c r="Q20" s="36" t="s">
        <v>14</v>
      </c>
    </row>
    <row r="21" spans="1:17" ht="25.5" customHeight="1">
      <c r="A21" s="41">
        <f t="shared" si="7"/>
        <v>16</v>
      </c>
      <c r="B21" s="49">
        <v>11</v>
      </c>
      <c r="C21" s="4" t="s">
        <v>46</v>
      </c>
      <c r="D21" s="30">
        <v>5029.99</v>
      </c>
      <c r="E21" s="48">
        <f t="shared" si="4"/>
        <v>1457.1234067207415</v>
      </c>
      <c r="F21" s="48">
        <v>18587.77</v>
      </c>
      <c r="G21" s="15">
        <f>(D21-F21)/F21</f>
        <v>-0.7293924984008302</v>
      </c>
      <c r="H21" s="30">
        <v>457</v>
      </c>
      <c r="I21" s="29">
        <v>29</v>
      </c>
      <c r="J21" s="27">
        <f t="shared" si="5"/>
        <v>15.758620689655173</v>
      </c>
      <c r="K21" s="29">
        <v>3</v>
      </c>
      <c r="L21" s="48">
        <v>5</v>
      </c>
      <c r="M21" s="30">
        <v>300589.21</v>
      </c>
      <c r="N21" s="30">
        <v>21158</v>
      </c>
      <c r="O21" s="48">
        <f t="shared" si="6"/>
        <v>87076.8279258401</v>
      </c>
      <c r="P21" s="52">
        <v>41691</v>
      </c>
      <c r="Q21" s="36" t="s">
        <v>11</v>
      </c>
    </row>
    <row r="22" spans="1:17" ht="25.5" customHeight="1">
      <c r="A22" s="41">
        <f t="shared" si="7"/>
        <v>17</v>
      </c>
      <c r="B22" s="49">
        <v>14</v>
      </c>
      <c r="C22" s="4" t="s">
        <v>4</v>
      </c>
      <c r="D22" s="30">
        <v>4957</v>
      </c>
      <c r="E22" s="48">
        <f t="shared" si="4"/>
        <v>1435.9791425260719</v>
      </c>
      <c r="F22" s="48">
        <v>6030</v>
      </c>
      <c r="G22" s="15">
        <f>(D22-F22)/F22</f>
        <v>-0.1779436152570481</v>
      </c>
      <c r="H22" s="30">
        <v>327</v>
      </c>
      <c r="I22" s="29">
        <v>13</v>
      </c>
      <c r="J22" s="27">
        <f t="shared" si="5"/>
        <v>25.153846153846153</v>
      </c>
      <c r="K22" s="29">
        <v>3</v>
      </c>
      <c r="L22" s="48">
        <v>7</v>
      </c>
      <c r="M22" s="30">
        <v>199979.5</v>
      </c>
      <c r="N22" s="30">
        <v>13124</v>
      </c>
      <c r="O22" s="48">
        <f t="shared" si="6"/>
        <v>57931.488991888764</v>
      </c>
      <c r="P22" s="52">
        <v>41677</v>
      </c>
      <c r="Q22" s="36" t="s">
        <v>2</v>
      </c>
    </row>
    <row r="23" spans="1:17" ht="25.5" customHeight="1">
      <c r="A23" s="41">
        <f t="shared" si="7"/>
        <v>18</v>
      </c>
      <c r="B23" s="49">
        <v>13</v>
      </c>
      <c r="C23" s="4" t="s">
        <v>20</v>
      </c>
      <c r="D23" s="30">
        <v>3322</v>
      </c>
      <c r="E23" s="48">
        <f t="shared" si="4"/>
        <v>962.3406720741599</v>
      </c>
      <c r="F23" s="48">
        <v>11227.5</v>
      </c>
      <c r="G23" s="15">
        <f>(D23-F23)/F23</f>
        <v>-0.7041193498107325</v>
      </c>
      <c r="H23" s="30">
        <v>247</v>
      </c>
      <c r="I23" s="29">
        <v>7</v>
      </c>
      <c r="J23" s="27">
        <f t="shared" si="5"/>
        <v>35.285714285714285</v>
      </c>
      <c r="K23" s="29">
        <v>1</v>
      </c>
      <c r="L23" s="48">
        <v>4</v>
      </c>
      <c r="M23" s="30">
        <v>114669.7</v>
      </c>
      <c r="N23" s="30">
        <v>7217</v>
      </c>
      <c r="O23" s="48">
        <f t="shared" si="6"/>
        <v>33218.337195828506</v>
      </c>
      <c r="P23" s="52">
        <v>41698</v>
      </c>
      <c r="Q23" s="36" t="s">
        <v>11</v>
      </c>
    </row>
    <row r="24" spans="1:17" ht="25.5" customHeight="1">
      <c r="A24" s="41">
        <f t="shared" si="7"/>
        <v>19</v>
      </c>
      <c r="B24" s="55" t="s">
        <v>33</v>
      </c>
      <c r="C24" s="4" t="s">
        <v>35</v>
      </c>
      <c r="D24" s="30">
        <v>2167</v>
      </c>
      <c r="E24" s="48">
        <f t="shared" si="4"/>
        <v>627.7520278099653</v>
      </c>
      <c r="F24" s="48" t="s">
        <v>1</v>
      </c>
      <c r="G24" s="15" t="s">
        <v>1</v>
      </c>
      <c r="H24" s="30">
        <v>161</v>
      </c>
      <c r="I24" s="29">
        <v>12</v>
      </c>
      <c r="J24" s="27">
        <f t="shared" si="5"/>
        <v>13.416666666666666</v>
      </c>
      <c r="K24" s="29">
        <v>2</v>
      </c>
      <c r="L24" s="48">
        <v>1</v>
      </c>
      <c r="M24" s="30">
        <v>2167</v>
      </c>
      <c r="N24" s="30">
        <v>161</v>
      </c>
      <c r="O24" s="48">
        <f t="shared" si="6"/>
        <v>627.7520278099653</v>
      </c>
      <c r="P24" s="54">
        <v>41719</v>
      </c>
      <c r="Q24" s="36" t="s">
        <v>10</v>
      </c>
    </row>
    <row r="25" spans="1:17" ht="25.5" customHeight="1">
      <c r="A25" s="41">
        <f t="shared" si="7"/>
        <v>20</v>
      </c>
      <c r="B25" s="55" t="s">
        <v>36</v>
      </c>
      <c r="C25" s="4" t="s">
        <v>7</v>
      </c>
      <c r="D25" s="30">
        <v>214</v>
      </c>
      <c r="E25" s="48">
        <f t="shared" si="4"/>
        <v>61.993047508690616</v>
      </c>
      <c r="F25" s="48" t="s">
        <v>1</v>
      </c>
      <c r="G25" s="15" t="s">
        <v>1</v>
      </c>
      <c r="H25" s="30">
        <v>12</v>
      </c>
      <c r="I25" s="29">
        <v>2</v>
      </c>
      <c r="J25" s="27">
        <f t="shared" si="5"/>
        <v>6</v>
      </c>
      <c r="K25" s="29">
        <v>1</v>
      </c>
      <c r="L25" s="48" t="s">
        <v>41</v>
      </c>
      <c r="M25" s="30">
        <v>214</v>
      </c>
      <c r="N25" s="30">
        <v>12</v>
      </c>
      <c r="O25" s="48">
        <f t="shared" si="6"/>
        <v>61.993047508690616</v>
      </c>
      <c r="P25" s="54" t="s">
        <v>8</v>
      </c>
      <c r="Q25" s="36" t="s">
        <v>9</v>
      </c>
    </row>
    <row r="26" spans="1:17" ht="27" customHeight="1">
      <c r="A26" s="41"/>
      <c r="B26" s="49"/>
      <c r="C26" s="12" t="s">
        <v>13</v>
      </c>
      <c r="D26" s="47">
        <f>SUM(D16:D25)+D14</f>
        <v>584728.9199999999</v>
      </c>
      <c r="E26" s="47">
        <f>SUM(E16:E25)+E14</f>
        <v>169388.44727694092</v>
      </c>
      <c r="F26" s="47">
        <v>904176.5900000001</v>
      </c>
      <c r="G26" s="13">
        <f>(D26-F26)/F26</f>
        <v>-0.353302301268384</v>
      </c>
      <c r="H26" s="47">
        <f>SUM(H16:H25)+H14</f>
        <v>38824</v>
      </c>
      <c r="I26" s="16"/>
      <c r="J26" s="16"/>
      <c r="K26" s="17"/>
      <c r="L26" s="16"/>
      <c r="M26" s="18"/>
      <c r="N26" s="18"/>
      <c r="O26" s="14"/>
      <c r="P26" s="24"/>
      <c r="Q26" s="36"/>
    </row>
    <row r="27" spans="1:17" ht="12" customHeight="1">
      <c r="A27" s="44"/>
      <c r="B27" s="51"/>
      <c r="C27" s="9"/>
      <c r="D27" s="10"/>
      <c r="E27" s="10"/>
      <c r="F27" s="10"/>
      <c r="G27" s="20"/>
      <c r="H27" s="19"/>
      <c r="I27" s="21">
        <v>3</v>
      </c>
      <c r="J27" s="21"/>
      <c r="K27" s="32"/>
      <c r="L27" s="21"/>
      <c r="M27" s="22"/>
      <c r="N27" s="22"/>
      <c r="O27" s="22"/>
      <c r="P27" s="26"/>
      <c r="Q27" s="45"/>
    </row>
    <row r="28" spans="1:17" ht="25.5" customHeight="1">
      <c r="A28" s="41">
        <f>A25+1</f>
        <v>21</v>
      </c>
      <c r="B28" s="49">
        <v>26</v>
      </c>
      <c r="C28" s="4" t="s">
        <v>42</v>
      </c>
      <c r="D28" s="30">
        <v>154</v>
      </c>
      <c r="E28" s="48">
        <f>D28/3.452</f>
        <v>44.61181923522596</v>
      </c>
      <c r="F28" s="48">
        <v>220</v>
      </c>
      <c r="G28" s="15">
        <f>(D28-F28)/F28</f>
        <v>-0.3</v>
      </c>
      <c r="H28" s="30">
        <v>20</v>
      </c>
      <c r="I28" s="29">
        <v>1</v>
      </c>
      <c r="J28" s="27">
        <f>H28/I28</f>
        <v>20</v>
      </c>
      <c r="K28" s="29">
        <v>1</v>
      </c>
      <c r="L28" s="48"/>
      <c r="M28" s="30">
        <v>103258</v>
      </c>
      <c r="N28" s="30">
        <v>7483</v>
      </c>
      <c r="O28" s="48">
        <f>M28/3.452</f>
        <v>29912.514484356896</v>
      </c>
      <c r="P28" s="52">
        <v>41628</v>
      </c>
      <c r="Q28" s="36" t="s">
        <v>2</v>
      </c>
    </row>
    <row r="29" spans="1:17" ht="25.5" customHeight="1">
      <c r="A29" s="41">
        <f>A28+1</f>
        <v>22</v>
      </c>
      <c r="B29" s="49">
        <v>21</v>
      </c>
      <c r="C29" s="4" t="s">
        <v>48</v>
      </c>
      <c r="D29" s="30">
        <v>140</v>
      </c>
      <c r="E29" s="48">
        <f>D29/3.452</f>
        <v>40.55619930475087</v>
      </c>
      <c r="F29" s="48">
        <v>922</v>
      </c>
      <c r="G29" s="15">
        <f>(D29-F29)/F29</f>
        <v>-0.8481561822125814</v>
      </c>
      <c r="H29" s="30">
        <v>13</v>
      </c>
      <c r="I29" s="29">
        <v>3</v>
      </c>
      <c r="J29" s="27">
        <f>H29/I29</f>
        <v>4.333333333333333</v>
      </c>
      <c r="K29" s="29">
        <v>2</v>
      </c>
      <c r="L29" s="48"/>
      <c r="M29" s="30">
        <v>1785581</v>
      </c>
      <c r="N29" s="30">
        <v>118461</v>
      </c>
      <c r="O29" s="48">
        <f>M29/3.452</f>
        <v>517259.8493626883</v>
      </c>
      <c r="P29" s="52">
        <v>41530</v>
      </c>
      <c r="Q29" s="36" t="s">
        <v>11</v>
      </c>
    </row>
    <row r="30" spans="1:17" ht="27" customHeight="1">
      <c r="A30" s="41"/>
      <c r="B30" s="49"/>
      <c r="C30" s="12" t="s">
        <v>55</v>
      </c>
      <c r="D30" s="47">
        <f>SUM(D28:D29)+D26</f>
        <v>585022.9199999999</v>
      </c>
      <c r="E30" s="47">
        <f>SUM(E28:E29)+E26</f>
        <v>169473.6152954809</v>
      </c>
      <c r="F30" s="47">
        <v>907030.5900000001</v>
      </c>
      <c r="G30" s="13">
        <f>(D30-F30)/F30</f>
        <v>-0.3550130211154181</v>
      </c>
      <c r="H30" s="47">
        <f>SUM(H28:H29)+H26</f>
        <v>38857</v>
      </c>
      <c r="I30" s="47"/>
      <c r="J30" s="31"/>
      <c r="K30" s="33"/>
      <c r="L30" s="31"/>
      <c r="M30" s="34"/>
      <c r="N30" s="34"/>
      <c r="O30" s="48"/>
      <c r="P30" s="35"/>
      <c r="Q30" s="43"/>
    </row>
    <row r="31" spans="1:17" ht="12" customHeight="1">
      <c r="A31" s="44"/>
      <c r="B31" s="46"/>
      <c r="C31" s="9"/>
      <c r="D31" s="10"/>
      <c r="E31" s="10"/>
      <c r="F31" s="10"/>
      <c r="G31" s="20"/>
      <c r="H31" s="19"/>
      <c r="I31" s="21"/>
      <c r="J31" s="21"/>
      <c r="K31" s="32"/>
      <c r="L31" s="21"/>
      <c r="M31" s="22"/>
      <c r="N31" s="22"/>
      <c r="O31" s="22"/>
      <c r="P31" s="11"/>
      <c r="Q31" s="45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2014-03-31T05:51:14Z</dcterms:modified>
  <cp:category/>
  <cp:version/>
  <cp:contentType/>
  <cp:contentStatus/>
</cp:coreProperties>
</file>