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20" windowWidth="25500" windowHeight="7120" activeTab="0"/>
  </bookViews>
  <sheets>
    <sheet name="Balandžio 4 - 6 d.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<sst xmlns="http://schemas.openxmlformats.org/spreadsheetml/2006/main" count="85" uniqueCount="60">
  <si>
    <t>Kovo
28 - 30 d.
pajamos
(Lt)</t>
  </si>
  <si>
    <t>Balandžio
4 - 6 d.
pajamos
(Lt)</t>
  </si>
  <si>
    <t>Balandžio
4 - 6 d.
žiūrovų 
sk.</t>
  </si>
  <si>
    <t>Balandžio
4 - 6 d.
pajamos
(Eur)</t>
  </si>
  <si>
    <t>Tarzanas
(Tarzan)</t>
  </si>
  <si>
    <t>Nimfomanė. 1 dalis
(Nymphomaniac Part I)</t>
  </si>
  <si>
    <t>Aš tuoj grįšiu
(On My Way / Elle S’En Va)</t>
  </si>
  <si>
    <t>A-One Films</t>
  </si>
  <si>
    <t>Kapitonas Amerika: Žiemos karys
(Captain America: The Winter Soldier)</t>
  </si>
  <si>
    <t>Reidas 2
(The Raid: Berandal)</t>
  </si>
  <si>
    <t>Prior Entertainment</t>
  </si>
  <si>
    <t>-</t>
  </si>
  <si>
    <t>Ledo šalis
(Frozen)</t>
  </si>
  <si>
    <t>Forum Cinemas /
WDSMPI</t>
  </si>
  <si>
    <t>Forum Cinemas /
WDSMPI</t>
  </si>
  <si>
    <t>Didis grožis
(La Grande belezza / The Great Beauty)</t>
  </si>
  <si>
    <t>IS</t>
  </si>
  <si>
    <t>Rio 2</t>
  </si>
  <si>
    <t>Išankstiniai seansai</t>
  </si>
  <si>
    <t xml:space="preserve">Balandžio 4 - 6 d. Lietuvos kino teatruose rodytų filmų top-30 </t>
  </si>
  <si>
    <t>-</t>
  </si>
  <si>
    <t>Top Film</t>
  </si>
  <si>
    <t>Theatrical Film Distribution</t>
  </si>
  <si>
    <t>Geriausi pornomodeliai - atvirai
(Aroused)</t>
  </si>
  <si>
    <t>Divergentė
(Divergent)</t>
  </si>
  <si>
    <t>Filomena
(Philomena)</t>
  </si>
  <si>
    <t>Ponas Žirnis ir Šermanas
(Mr. Peabody &amp; Sherman)</t>
  </si>
  <si>
    <t>-</t>
  </si>
  <si>
    <t>\</t>
  </si>
  <si>
    <t>Yves Saint Laurent</t>
  </si>
  <si>
    <t>Baubas 3D
(Viy)</t>
  </si>
  <si>
    <t>Bendros
pajamos
(Lt)</t>
  </si>
  <si>
    <t>Bendras
žiūrovų
sk.</t>
  </si>
  <si>
    <t>Bendros
pajamos
(Eur)</t>
  </si>
  <si>
    <t>VISO (top10):</t>
  </si>
  <si>
    <t>Theatrical Film Distribution /
20th Century Fox</t>
  </si>
  <si>
    <t>Need For Speed. Ištroškę greičio
(Need For Speed)</t>
  </si>
  <si>
    <t>ACME Film</t>
  </si>
  <si>
    <t>Top Film</t>
  </si>
  <si>
    <t>Kino kultas</t>
  </si>
  <si>
    <t>Viešbutis "Grand Budapest"
(Grand Budapest Hotel)</t>
  </si>
  <si>
    <t>Redirected / Už Lietuvą!
(Redirected)</t>
  </si>
  <si>
    <t>N</t>
  </si>
  <si>
    <t>VISO (top20):</t>
  </si>
  <si>
    <t>Didžioji skruzdėlyčių karalystė
(Minuscule, Valley of the Lost Ants)</t>
  </si>
  <si>
    <t>300: Imperijos gimimas
(300: Rise of an Empire)</t>
  </si>
  <si>
    <t>Brangenybių medžiotojai
(Monuments Men)</t>
  </si>
  <si>
    <t xml:space="preserve">Platintojas </t>
  </si>
  <si>
    <t>Filmas</t>
  </si>
  <si>
    <t>Premjeros
data</t>
  </si>
  <si>
    <t>Pakitimas</t>
  </si>
  <si>
    <t>ACME Film</t>
  </si>
  <si>
    <t>ACME Film</t>
  </si>
  <si>
    <t>Seansų
sk.</t>
  </si>
  <si>
    <t>\</t>
  </si>
  <si>
    <t>Valentinas už 2rų
(Valentinas Behind the Doors)</t>
  </si>
  <si>
    <t>ACME Film /
Warner Bros.</t>
  </si>
  <si>
    <t>Žiūrovų lanko-mumo vidurkis</t>
  </si>
  <si>
    <t>Kopijų 
sk.</t>
  </si>
  <si>
    <t>Rodymo 
savaitė</t>
  </si>
</sst>
</file>

<file path=xl/styles.xml><?xml version="1.0" encoding="utf-8"?>
<styleSheet xmlns="http://schemas.openxmlformats.org/spreadsheetml/2006/main">
  <numFmts count="58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.00&quot;LTL&quot;;\-#,##0.00&quot;LTL&quot;"/>
    <numFmt numFmtId="165" formatCode="_-* #,##0&quot;LTL&quot;_-;\-* #,##0&quot;LTL&quot;_-;_-* &quot;-&quot;&quot;LTL&quot;_-;_-@_-"/>
    <numFmt numFmtId="166" formatCode="_-* #,##0_L_T_L_-;\-* #,##0_L_T_L_-;_-* &quot;-&quot;_L_T_L_-;_-@_-"/>
    <numFmt numFmtId="167" formatCode="_-* #,##0.00&quot;LTL&quot;_-;\-* #,##0.00&quot;LTL&quot;_-;_-* &quot;-&quot;??&quot;LTL&quot;_-;_-@_-"/>
    <numFmt numFmtId="168" formatCode="_-* #,##0.00_L_T_L_-;\-* #,##0.00_L_T_L_-;_-* &quot;-&quot;??_L_T_L_-;_-@_-"/>
    <numFmt numFmtId="169" formatCode="#,##0&quot;Lt&quot;;\-#,##0&quot;Lt&quot;"/>
    <numFmt numFmtId="170" formatCode="#,##0&quot;Lt&quot;;[Red]\-#,##0&quot;Lt&quot;"/>
    <numFmt numFmtId="171" formatCode="#,##0.00&quot;Lt&quot;;\-#,##0.00&quot;Lt&quot;"/>
    <numFmt numFmtId="172" formatCode="#,##0.00&quot;Lt&quot;;[Red]\-#,##0.00&quot;Lt&quot;"/>
    <numFmt numFmtId="173" formatCode="_-* #,##0&quot;Lt&quot;_-;\-* #,##0&quot;Lt&quot;_-;_-* &quot;-&quot;&quot;Lt&quot;_-;_-@_-"/>
    <numFmt numFmtId="174" formatCode="_-* #,##0_L_t_-;\-* #,##0_L_t_-;_-* &quot;-&quot;_L_t_-;_-@_-"/>
    <numFmt numFmtId="175" formatCode="_-* #,##0.00&quot;Lt&quot;_-;\-* #,##0.00&quot;Lt&quot;_-;_-* &quot;-&quot;??&quot;Lt&quot;_-;_-@_-"/>
    <numFmt numFmtId="176" formatCode="_-* #,##0.00_L_t_-;\-* #,##0.00_L_t_-;_-* &quot;-&quot;??_L_t_-;_-@_-"/>
    <numFmt numFmtId="177" formatCode="#,##0&quot;р.&quot;;\-#,##0&quot;р.&quot;"/>
    <numFmt numFmtId="178" formatCode="#,##0&quot;р.&quot;;[Red]\-#,##0&quot;р.&quot;"/>
    <numFmt numFmtId="179" formatCode="#,##0.00&quot;р.&quot;;\-#,##0.00&quot;р.&quot;"/>
    <numFmt numFmtId="180" formatCode="#,##0.00&quot;р.&quot;;[Red]\-#,##0.00&quot;р.&quot;"/>
    <numFmt numFmtId="181" formatCode="_-* #,##0&quot;р.&quot;_-;\-* #,##0&quot;р.&quot;_-;_-* &quot;-&quot;&quot;р.&quot;_-;_-@_-"/>
    <numFmt numFmtId="182" formatCode="_-* #,##0_р_._-;\-* #,##0_р_._-;_-* &quot;-&quot;_р_._-;_-@_-"/>
    <numFmt numFmtId="183" formatCode="_-* #,##0.00&quot;р.&quot;_-;\-* #,##0.00&quot;р.&quot;_-;_-* &quot;-&quot;??&quot;р.&quot;_-;_-@_-"/>
    <numFmt numFmtId="184" formatCode="_-* #,##0.00_р_._-;\-* #,##0.00_р_._-;_-* &quot;-&quot;??_р_._-;_-@_-"/>
    <numFmt numFmtId="185" formatCode="#,##0\ &quot;Lt&quot;;\-#,##0\ &quot;Lt&quot;"/>
    <numFmt numFmtId="186" formatCode="#,##0\ &quot;Lt&quot;;[Red]\-#,##0\ &quot;Lt&quot;"/>
    <numFmt numFmtId="187" formatCode="#,##0.00\ &quot;Lt&quot;;\-#,##0.00\ &quot;Lt&quot;"/>
    <numFmt numFmtId="188" formatCode="#,##0.00\ &quot;Lt&quot;;[Red]\-#,##0.00\ &quot;Lt&quot;"/>
    <numFmt numFmtId="189" formatCode="_-* #,##0\ &quot;Lt&quot;_-;\-* #,##0\ &quot;Lt&quot;_-;_-* &quot;-&quot;\ &quot;Lt&quot;_-;_-@_-"/>
    <numFmt numFmtId="190" formatCode="_-* #,##0\ _L_t_-;\-* #,##0\ _L_t_-;_-* &quot;-&quot;\ _L_t_-;_-@_-"/>
    <numFmt numFmtId="191" formatCode="_-* #,##0.00\ &quot;Lt&quot;_-;\-* #,##0.00\ &quot;Lt&quot;_-;_-* &quot;-&quot;??\ &quot;Lt&quot;_-;_-@_-"/>
    <numFmt numFmtId="192" formatCode="_-* #,##0.00\ _L_t_-;\-* #,##0.00\ _L_t_-;_-* &quot;-&quot;??\ _L_t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\.mm\.dd"/>
    <numFmt numFmtId="202" formatCode="[$-409]dddd\,\ mmmm\ dd\,\ yyyy"/>
    <numFmt numFmtId="203" formatCode="yyyy\.mm\.dd;@"/>
    <numFmt numFmtId="204" formatCode="yyyy/mm/dd;@"/>
    <numFmt numFmtId="205" formatCode="mmm/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yyyy/mm/dd"/>
    <numFmt numFmtId="211" formatCode="#,##0\ &quot;Lt&quot;"/>
    <numFmt numFmtId="212" formatCode="#,##0.00\ &quot;Lt&quot;"/>
    <numFmt numFmtId="213" formatCode="0.00"/>
  </numFmts>
  <fonts count="28">
    <font>
      <sz val="10"/>
      <name val="Arial"/>
      <family val="0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203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18" borderId="15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03" fontId="7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203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03.14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.03.28-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vo 14 - 20 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vo 28 - balandžio 3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35.421875" style="6" bestFit="1" customWidth="1"/>
    <col min="4" max="6" width="10.7109375" style="6" bestFit="1" customWidth="1"/>
    <col min="7" max="7" width="10.8515625" style="6" bestFit="1" customWidth="1"/>
    <col min="8" max="8" width="10.710937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3" width="10.28125" style="6" bestFit="1" customWidth="1"/>
    <col min="14" max="14" width="9.28125" style="6" bestFit="1" customWidth="1"/>
    <col min="15" max="15" width="10.281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spans="1:10" ht="19.5">
      <c r="A1" s="1" t="s">
        <v>19</v>
      </c>
      <c r="B1" s="2"/>
      <c r="C1" s="2"/>
      <c r="D1" s="3"/>
      <c r="E1" s="3"/>
      <c r="F1" s="3"/>
      <c r="G1" s="2"/>
      <c r="H1" s="4"/>
      <c r="I1" s="5"/>
      <c r="J1" s="4"/>
    </row>
    <row r="2" ht="13.5" thickBot="1"/>
    <row r="3" spans="1:17" ht="57" customHeight="1">
      <c r="A3" s="28"/>
      <c r="B3" s="29"/>
      <c r="C3" s="30" t="s">
        <v>48</v>
      </c>
      <c r="D3" s="30" t="s">
        <v>1</v>
      </c>
      <c r="E3" s="30" t="s">
        <v>3</v>
      </c>
      <c r="F3" s="30" t="s">
        <v>0</v>
      </c>
      <c r="G3" s="30" t="s">
        <v>50</v>
      </c>
      <c r="H3" s="30" t="s">
        <v>2</v>
      </c>
      <c r="I3" s="30" t="s">
        <v>53</v>
      </c>
      <c r="J3" s="30" t="s">
        <v>57</v>
      </c>
      <c r="K3" s="30" t="s">
        <v>58</v>
      </c>
      <c r="L3" s="30" t="s">
        <v>59</v>
      </c>
      <c r="M3" s="30" t="s">
        <v>31</v>
      </c>
      <c r="N3" s="30" t="s">
        <v>32</v>
      </c>
      <c r="O3" s="30" t="s">
        <v>33</v>
      </c>
      <c r="P3" s="30" t="s">
        <v>49</v>
      </c>
      <c r="Q3" s="31" t="s">
        <v>47</v>
      </c>
    </row>
    <row r="4" spans="1:17" ht="27.75" customHeight="1">
      <c r="A4" s="32">
        <v>1</v>
      </c>
      <c r="B4" s="35" t="s">
        <v>42</v>
      </c>
      <c r="C4" s="21" t="s">
        <v>8</v>
      </c>
      <c r="D4" s="22">
        <v>70622</v>
      </c>
      <c r="E4" s="36">
        <f>D4/3.452</f>
        <v>20458.285052143685</v>
      </c>
      <c r="F4" s="22" t="s">
        <v>27</v>
      </c>
      <c r="G4" s="23" t="s">
        <v>27</v>
      </c>
      <c r="H4" s="22">
        <v>3803</v>
      </c>
      <c r="I4" s="18">
        <v>154</v>
      </c>
      <c r="J4" s="8">
        <f>H4/I4</f>
        <v>24.694805194805195</v>
      </c>
      <c r="K4" s="18">
        <v>17</v>
      </c>
      <c r="L4" s="36">
        <v>1</v>
      </c>
      <c r="M4" s="22">
        <v>70622</v>
      </c>
      <c r="N4" s="22">
        <v>3803</v>
      </c>
      <c r="O4" s="36">
        <f>M4/3.452</f>
        <v>20458.285052143685</v>
      </c>
      <c r="P4" s="37">
        <v>41733</v>
      </c>
      <c r="Q4" s="38" t="s">
        <v>13</v>
      </c>
    </row>
    <row r="5" spans="1:17" ht="27.75" customHeight="1">
      <c r="A5" s="32">
        <f>A4+1</f>
        <v>2</v>
      </c>
      <c r="B5" s="35" t="s">
        <v>42</v>
      </c>
      <c r="C5" s="21" t="s">
        <v>5</v>
      </c>
      <c r="D5" s="22">
        <v>55638.2</v>
      </c>
      <c r="E5" s="36">
        <f>D5/3.452</f>
        <v>16117.670915411356</v>
      </c>
      <c r="F5" s="22" t="s">
        <v>27</v>
      </c>
      <c r="G5" s="23" t="s">
        <v>27</v>
      </c>
      <c r="H5" s="22">
        <v>3389</v>
      </c>
      <c r="I5" s="18">
        <v>131</v>
      </c>
      <c r="J5" s="8">
        <f>H5/I5</f>
        <v>25.870229007633586</v>
      </c>
      <c r="K5" s="18">
        <v>14</v>
      </c>
      <c r="L5" s="36">
        <v>1</v>
      </c>
      <c r="M5" s="22">
        <v>56059.2</v>
      </c>
      <c r="N5" s="22">
        <v>3418</v>
      </c>
      <c r="O5" s="36">
        <f>M5/3.452</f>
        <v>16239.629200463498</v>
      </c>
      <c r="P5" s="37">
        <v>41733</v>
      </c>
      <c r="Q5" s="38" t="s">
        <v>52</v>
      </c>
    </row>
    <row r="6" spans="1:17" ht="27.75" customHeight="1">
      <c r="A6" s="32">
        <f aca="true" t="shared" si="0" ref="A6:A13">A5+1</f>
        <v>3</v>
      </c>
      <c r="B6" s="35">
        <v>3</v>
      </c>
      <c r="C6" s="21" t="s">
        <v>26</v>
      </c>
      <c r="D6" s="22">
        <v>46524.01</v>
      </c>
      <c r="E6" s="36">
        <f>D6/3.452</f>
        <v>13477.407300115876</v>
      </c>
      <c r="F6" s="22">
        <v>50883.34</v>
      </c>
      <c r="G6" s="23">
        <f>(D6-F6)/F6</f>
        <v>-0.0856730316838477</v>
      </c>
      <c r="H6" s="22">
        <v>3148</v>
      </c>
      <c r="I6" s="18">
        <v>107</v>
      </c>
      <c r="J6" s="8">
        <f>H6/I6</f>
        <v>29.42056074766355</v>
      </c>
      <c r="K6" s="18">
        <v>19</v>
      </c>
      <c r="L6" s="36">
        <v>6</v>
      </c>
      <c r="M6" s="22">
        <v>821707.66</v>
      </c>
      <c r="N6" s="22">
        <v>56666</v>
      </c>
      <c r="O6" s="36">
        <f>M6/3.452</f>
        <v>238038.14020857474</v>
      </c>
      <c r="P6" s="37">
        <v>41705</v>
      </c>
      <c r="Q6" s="38" t="s">
        <v>35</v>
      </c>
    </row>
    <row r="7" spans="1:17" ht="27.75" customHeight="1">
      <c r="A7" s="32">
        <f t="shared" si="0"/>
        <v>4</v>
      </c>
      <c r="B7" s="35">
        <v>1</v>
      </c>
      <c r="C7" s="21" t="s">
        <v>24</v>
      </c>
      <c r="D7" s="22">
        <v>44576.68</v>
      </c>
      <c r="E7" s="36">
        <f>D7/3.452</f>
        <v>12913.290845886442</v>
      </c>
      <c r="F7" s="22">
        <v>70731.6</v>
      </c>
      <c r="G7" s="23">
        <f>(D7-F7)/F7</f>
        <v>-0.369777016213404</v>
      </c>
      <c r="H7" s="22">
        <v>3055</v>
      </c>
      <c r="I7" s="18">
        <v>92</v>
      </c>
      <c r="J7" s="8">
        <f>H7/I7</f>
        <v>33.20652173913044</v>
      </c>
      <c r="K7" s="18">
        <v>10</v>
      </c>
      <c r="L7" s="36">
        <v>2</v>
      </c>
      <c r="M7" s="22">
        <v>230002.47</v>
      </c>
      <c r="N7" s="22">
        <v>16104</v>
      </c>
      <c r="O7" s="36">
        <f>M7/3.452</f>
        <v>66628.75724217844</v>
      </c>
      <c r="P7" s="37">
        <v>41716</v>
      </c>
      <c r="Q7" s="38" t="s">
        <v>52</v>
      </c>
    </row>
    <row r="8" spans="1:17" ht="27.75" customHeight="1">
      <c r="A8" s="32">
        <f t="shared" si="0"/>
        <v>5</v>
      </c>
      <c r="B8" s="35">
        <v>2</v>
      </c>
      <c r="C8" s="21" t="s">
        <v>4</v>
      </c>
      <c r="D8" s="22">
        <v>36556.4</v>
      </c>
      <c r="E8" s="36">
        <f>D8/3.452</f>
        <v>10589.91888760139</v>
      </c>
      <c r="F8" s="22">
        <v>55962.67</v>
      </c>
      <c r="G8" s="23">
        <f>(D8-F8)/F8</f>
        <v>-0.3467716962039159</v>
      </c>
      <c r="H8" s="22">
        <v>2197</v>
      </c>
      <c r="I8" s="18">
        <v>82</v>
      </c>
      <c r="J8" s="8">
        <f>H8/I8</f>
        <v>26.79268292682927</v>
      </c>
      <c r="K8" s="18">
        <v>9</v>
      </c>
      <c r="L8" s="36">
        <v>3</v>
      </c>
      <c r="M8" s="22">
        <v>148411.5</v>
      </c>
      <c r="N8" s="22">
        <v>9536</v>
      </c>
      <c r="O8" s="36">
        <f>M8/3.452</f>
        <v>42992.90266512167</v>
      </c>
      <c r="P8" s="37">
        <v>41719</v>
      </c>
      <c r="Q8" s="38" t="s">
        <v>52</v>
      </c>
    </row>
    <row r="9" spans="1:17" ht="27.75" customHeight="1">
      <c r="A9" s="32">
        <f t="shared" si="0"/>
        <v>6</v>
      </c>
      <c r="B9" s="35">
        <v>4</v>
      </c>
      <c r="C9" s="21" t="s">
        <v>40</v>
      </c>
      <c r="D9" s="22">
        <v>26059.7</v>
      </c>
      <c r="E9" s="36">
        <f>D9/3.452</f>
        <v>7549.159907300116</v>
      </c>
      <c r="F9" s="22">
        <v>31647.5</v>
      </c>
      <c r="G9" s="23">
        <f>(D9-F9)/F9</f>
        <v>-0.17656370961371354</v>
      </c>
      <c r="H9" s="22">
        <v>1526</v>
      </c>
      <c r="I9" s="18">
        <v>49</v>
      </c>
      <c r="J9" s="8">
        <f>H9/I9</f>
        <v>31.142857142857142</v>
      </c>
      <c r="K9" s="18">
        <v>9</v>
      </c>
      <c r="L9" s="36">
        <v>4</v>
      </c>
      <c r="M9" s="22">
        <v>306587.7</v>
      </c>
      <c r="N9" s="22">
        <v>19367</v>
      </c>
      <c r="O9" s="36">
        <f>M9/3.452</f>
        <v>88814.51332560835</v>
      </c>
      <c r="P9" s="37">
        <v>41712</v>
      </c>
      <c r="Q9" s="38" t="s">
        <v>35</v>
      </c>
    </row>
    <row r="10" spans="1:17" ht="27.75" customHeight="1">
      <c r="A10" s="32">
        <f t="shared" si="0"/>
        <v>7</v>
      </c>
      <c r="B10" s="35">
        <v>5</v>
      </c>
      <c r="C10" s="21" t="s">
        <v>36</v>
      </c>
      <c r="D10" s="22">
        <v>18297.5</v>
      </c>
      <c r="E10" s="36">
        <f>D10/3.452</f>
        <v>5300.550405561993</v>
      </c>
      <c r="F10" s="22">
        <v>26224</v>
      </c>
      <c r="G10" s="23">
        <f>(D10-F10)/F10</f>
        <v>-0.3022612873703478</v>
      </c>
      <c r="H10" s="22">
        <v>1044</v>
      </c>
      <c r="I10" s="18">
        <v>39</v>
      </c>
      <c r="J10" s="8">
        <f>H10/I10</f>
        <v>26.76923076923077</v>
      </c>
      <c r="K10" s="18">
        <v>7</v>
      </c>
      <c r="L10" s="36">
        <v>4</v>
      </c>
      <c r="M10" s="22">
        <v>319075.7</v>
      </c>
      <c r="N10" s="22">
        <v>21041</v>
      </c>
      <c r="O10" s="36">
        <f>M10/3.452</f>
        <v>92432.12630359213</v>
      </c>
      <c r="P10" s="37">
        <v>41712</v>
      </c>
      <c r="Q10" s="38" t="s">
        <v>37</v>
      </c>
    </row>
    <row r="11" spans="1:17" ht="27.75" customHeight="1">
      <c r="A11" s="32">
        <f t="shared" si="0"/>
        <v>8</v>
      </c>
      <c r="B11" s="35">
        <v>7</v>
      </c>
      <c r="C11" s="21" t="s">
        <v>45</v>
      </c>
      <c r="D11" s="22">
        <v>8840</v>
      </c>
      <c r="E11" s="36">
        <f>D11/3.452</f>
        <v>2560.8342989571265</v>
      </c>
      <c r="F11" s="22">
        <v>14746</v>
      </c>
      <c r="G11" s="23">
        <f>(D11-F11)/F11</f>
        <v>-0.40051539400515396</v>
      </c>
      <c r="H11" s="22">
        <v>448</v>
      </c>
      <c r="I11" s="18">
        <v>19</v>
      </c>
      <c r="J11" s="8">
        <f>H11/I11</f>
        <v>23.57894736842105</v>
      </c>
      <c r="K11" s="18">
        <v>5</v>
      </c>
      <c r="L11" s="36">
        <v>5</v>
      </c>
      <c r="M11" s="22">
        <v>572527.5</v>
      </c>
      <c r="N11" s="22">
        <v>30753</v>
      </c>
      <c r="O11" s="36">
        <f>M11/3.452</f>
        <v>165853.85283893396</v>
      </c>
      <c r="P11" s="37">
        <v>41705</v>
      </c>
      <c r="Q11" s="38" t="s">
        <v>56</v>
      </c>
    </row>
    <row r="12" spans="1:17" ht="27.75" customHeight="1">
      <c r="A12" s="32">
        <f t="shared" si="0"/>
        <v>9</v>
      </c>
      <c r="B12" s="35">
        <v>6</v>
      </c>
      <c r="C12" s="21" t="s">
        <v>25</v>
      </c>
      <c r="D12" s="22">
        <v>7986</v>
      </c>
      <c r="E12" s="36">
        <f>D12/3.452</f>
        <v>2313.441483198146</v>
      </c>
      <c r="F12" s="22">
        <v>14853.5</v>
      </c>
      <c r="G12" s="23">
        <f>(D12-F12)/F12</f>
        <v>-0.46234894132696</v>
      </c>
      <c r="H12" s="22">
        <v>473</v>
      </c>
      <c r="I12" s="18">
        <v>23</v>
      </c>
      <c r="J12" s="8">
        <f>H12/I12</f>
        <v>20.565217391304348</v>
      </c>
      <c r="K12" s="18">
        <v>3</v>
      </c>
      <c r="L12" s="36">
        <v>2</v>
      </c>
      <c r="M12" s="22">
        <v>44374</v>
      </c>
      <c r="N12" s="22">
        <v>3107</v>
      </c>
      <c r="O12" s="36">
        <f>M12/3.452</f>
        <v>12854.577056778679</v>
      </c>
      <c r="P12" s="37">
        <v>41716</v>
      </c>
      <c r="Q12" s="38" t="s">
        <v>22</v>
      </c>
    </row>
    <row r="13" spans="1:17" ht="27.75" customHeight="1">
      <c r="A13" s="32">
        <f t="shared" si="0"/>
        <v>10</v>
      </c>
      <c r="B13" s="35" t="s">
        <v>42</v>
      </c>
      <c r="C13" s="21" t="s">
        <v>9</v>
      </c>
      <c r="D13" s="22">
        <v>7286.5</v>
      </c>
      <c r="E13" s="36">
        <f>D13/3.452</f>
        <v>2110.8053302433373</v>
      </c>
      <c r="F13" s="22" t="s">
        <v>27</v>
      </c>
      <c r="G13" s="23" t="s">
        <v>20</v>
      </c>
      <c r="H13" s="22">
        <v>457</v>
      </c>
      <c r="I13" s="18">
        <v>60</v>
      </c>
      <c r="J13" s="8">
        <f>H13/I13</f>
        <v>7.616666666666666</v>
      </c>
      <c r="K13" s="18">
        <v>10</v>
      </c>
      <c r="L13" s="36">
        <v>1</v>
      </c>
      <c r="M13" s="22">
        <v>7286.5</v>
      </c>
      <c r="N13" s="22">
        <v>457</v>
      </c>
      <c r="O13" s="36">
        <f>M13/3.452</f>
        <v>2110.8053302433373</v>
      </c>
      <c r="P13" s="37">
        <v>41733</v>
      </c>
      <c r="Q13" s="38" t="s">
        <v>10</v>
      </c>
    </row>
    <row r="14" spans="1:17" ht="12.75">
      <c r="A14" s="7"/>
      <c r="B14" s="7"/>
      <c r="C14" s="24" t="s">
        <v>34</v>
      </c>
      <c r="D14" s="10">
        <f>SUM(D4:D13)</f>
        <v>322386.99</v>
      </c>
      <c r="E14" s="10">
        <f>SUM(E4:E13)</f>
        <v>93391.36442641946</v>
      </c>
      <c r="F14" s="10">
        <v>284184.81</v>
      </c>
      <c r="G14" s="26">
        <f>(D14-F14)/F14</f>
        <v>0.13442724120265256</v>
      </c>
      <c r="H14" s="10">
        <f>SUM(H4:H13)</f>
        <v>19540</v>
      </c>
      <c r="I14" s="25"/>
      <c r="J14" s="11"/>
      <c r="K14" s="12"/>
      <c r="L14" s="11"/>
      <c r="M14" s="9"/>
      <c r="N14" s="9"/>
      <c r="O14" s="19"/>
      <c r="P14" s="20"/>
      <c r="Q14" s="33"/>
    </row>
    <row r="15" spans="1:17" ht="15.75">
      <c r="A15" s="13"/>
      <c r="B15" s="13"/>
      <c r="C15" s="27"/>
      <c r="D15" s="14"/>
      <c r="E15" s="15"/>
      <c r="F15" s="14"/>
      <c r="G15" s="15"/>
      <c r="H15" s="14"/>
      <c r="I15" s="15"/>
      <c r="J15" s="16"/>
      <c r="K15" s="15"/>
      <c r="L15" s="16"/>
      <c r="M15" s="15"/>
      <c r="N15" s="15"/>
      <c r="O15" s="15"/>
      <c r="P15" s="17"/>
      <c r="Q15" s="34"/>
    </row>
    <row r="16" spans="1:17" ht="27.75" customHeight="1">
      <c r="A16" s="32">
        <f>A13+1</f>
        <v>11</v>
      </c>
      <c r="B16" s="35">
        <v>9</v>
      </c>
      <c r="C16" s="21" t="s">
        <v>41</v>
      </c>
      <c r="D16" s="22">
        <v>6506.5</v>
      </c>
      <c r="E16" s="36">
        <f>D16/3.452</f>
        <v>1884.8493626882967</v>
      </c>
      <c r="F16" s="22">
        <v>8243.2</v>
      </c>
      <c r="G16" s="23">
        <f>(D16-F16)/F16</f>
        <v>-0.21068274456521746</v>
      </c>
      <c r="H16" s="22">
        <v>349</v>
      </c>
      <c r="I16" s="18">
        <v>12</v>
      </c>
      <c r="J16" s="8">
        <f>H16/I16</f>
        <v>29.083333333333332</v>
      </c>
      <c r="K16" s="18">
        <v>3</v>
      </c>
      <c r="L16" s="36">
        <v>13</v>
      </c>
      <c r="M16" s="22">
        <v>4596994.659999999</v>
      </c>
      <c r="N16" s="22">
        <v>289934</v>
      </c>
      <c r="O16" s="36">
        <f>M16/3.452</f>
        <v>1331690.2259559673</v>
      </c>
      <c r="P16" s="37">
        <v>41649</v>
      </c>
      <c r="Q16" s="38" t="s">
        <v>39</v>
      </c>
    </row>
    <row r="17" spans="1:17" ht="27.75" customHeight="1">
      <c r="A17" s="32">
        <f>A16+1</f>
        <v>12</v>
      </c>
      <c r="B17" s="35" t="s">
        <v>16</v>
      </c>
      <c r="C17" s="21" t="s">
        <v>17</v>
      </c>
      <c r="D17" s="22">
        <v>6073</v>
      </c>
      <c r="E17" s="36">
        <f>D17/3.452</f>
        <v>1759.2699884125145</v>
      </c>
      <c r="F17" s="22" t="s">
        <v>27</v>
      </c>
      <c r="G17" s="23" t="s">
        <v>20</v>
      </c>
      <c r="H17" s="22">
        <v>678</v>
      </c>
      <c r="I17" s="18">
        <v>9</v>
      </c>
      <c r="J17" s="8">
        <f>H17/I17</f>
        <v>75.33333333333333</v>
      </c>
      <c r="K17" s="18">
        <v>1</v>
      </c>
      <c r="L17" s="36" t="s">
        <v>16</v>
      </c>
      <c r="M17" s="22">
        <v>6073</v>
      </c>
      <c r="N17" s="22">
        <v>678</v>
      </c>
      <c r="O17" s="36">
        <f>M17/3.452</f>
        <v>1759.2699884125145</v>
      </c>
      <c r="P17" s="37" t="s">
        <v>18</v>
      </c>
      <c r="Q17" s="38" t="s">
        <v>35</v>
      </c>
    </row>
    <row r="18" spans="1:17" ht="27.75" customHeight="1">
      <c r="A18" s="32">
        <f>A17+1</f>
        <v>13</v>
      </c>
      <c r="B18" s="35">
        <v>8</v>
      </c>
      <c r="C18" s="21" t="s">
        <v>30</v>
      </c>
      <c r="D18" s="22">
        <v>2275</v>
      </c>
      <c r="E18" s="36">
        <f>D18/3.452</f>
        <v>659.0382387022016</v>
      </c>
      <c r="F18" s="22">
        <v>8973</v>
      </c>
      <c r="G18" s="23">
        <f>(D18-F18)/F18</f>
        <v>-0.7464616070433523</v>
      </c>
      <c r="H18" s="22">
        <v>111</v>
      </c>
      <c r="I18" s="18">
        <v>3</v>
      </c>
      <c r="J18" s="8">
        <f>H18/I18</f>
        <v>37</v>
      </c>
      <c r="K18" s="18">
        <v>1</v>
      </c>
      <c r="L18" s="36">
        <v>3</v>
      </c>
      <c r="M18" s="22">
        <v>61824</v>
      </c>
      <c r="N18" s="22">
        <v>3341</v>
      </c>
      <c r="O18" s="36">
        <f>M18/3.452</f>
        <v>17909.617612977985</v>
      </c>
      <c r="P18" s="37">
        <v>41719</v>
      </c>
      <c r="Q18" s="38" t="s">
        <v>38</v>
      </c>
    </row>
    <row r="19" spans="1:17" ht="27.75" customHeight="1">
      <c r="A19" s="32">
        <f aca="true" t="shared" si="1" ref="A19:A25">A18+1</f>
        <v>14</v>
      </c>
      <c r="B19" s="35">
        <v>14</v>
      </c>
      <c r="C19" s="21" t="s">
        <v>46</v>
      </c>
      <c r="D19" s="22">
        <v>1606</v>
      </c>
      <c r="E19" s="36">
        <f>D19/3.452</f>
        <v>465.2375434530707</v>
      </c>
      <c r="F19" s="22">
        <v>748</v>
      </c>
      <c r="G19" s="23">
        <f>(D19-F19)/F19</f>
        <v>1.1470588235294117</v>
      </c>
      <c r="H19" s="22">
        <v>91</v>
      </c>
      <c r="I19" s="18">
        <v>5</v>
      </c>
      <c r="J19" s="8">
        <f>H19/I19</f>
        <v>18.2</v>
      </c>
      <c r="K19" s="18">
        <v>1</v>
      </c>
      <c r="L19" s="36">
        <v>6</v>
      </c>
      <c r="M19" s="22">
        <v>195541</v>
      </c>
      <c r="N19" s="22">
        <v>12456</v>
      </c>
      <c r="O19" s="36">
        <f>M19/3.452</f>
        <v>56645.712630359216</v>
      </c>
      <c r="P19" s="37">
        <v>41698</v>
      </c>
      <c r="Q19" s="38" t="s">
        <v>35</v>
      </c>
    </row>
    <row r="20" spans="1:17" ht="27.75" customHeight="1">
      <c r="A20" s="32">
        <f t="shared" si="1"/>
        <v>15</v>
      </c>
      <c r="B20" s="35">
        <v>10</v>
      </c>
      <c r="C20" s="21" t="s">
        <v>55</v>
      </c>
      <c r="D20" s="22">
        <v>1049</v>
      </c>
      <c r="E20" s="36">
        <f>D20/3.452</f>
        <v>303.88180764774046</v>
      </c>
      <c r="F20" s="22">
        <v>1920</v>
      </c>
      <c r="G20" s="23">
        <f>(D20-F20)/F20</f>
        <v>-0.45364583333333336</v>
      </c>
      <c r="H20" s="22">
        <v>75</v>
      </c>
      <c r="I20" s="18">
        <v>9</v>
      </c>
      <c r="J20" s="8">
        <f>H20/I20</f>
        <v>8.333333333333334</v>
      </c>
      <c r="K20" s="18">
        <v>3</v>
      </c>
      <c r="L20" s="36">
        <v>9</v>
      </c>
      <c r="M20" s="22">
        <v>1381099.29</v>
      </c>
      <c r="N20" s="22">
        <v>88444</v>
      </c>
      <c r="O20" s="36">
        <f>M20/3.452</f>
        <v>400086.7004634994</v>
      </c>
      <c r="P20" s="37">
        <v>41677</v>
      </c>
      <c r="Q20" s="38" t="s">
        <v>51</v>
      </c>
    </row>
    <row r="21" spans="1:17" ht="27.75" customHeight="1">
      <c r="A21" s="32">
        <f t="shared" si="1"/>
        <v>16</v>
      </c>
      <c r="B21" s="35">
        <v>15</v>
      </c>
      <c r="C21" s="21" t="s">
        <v>29</v>
      </c>
      <c r="D21" s="22">
        <v>1000</v>
      </c>
      <c r="E21" s="36">
        <f>D21/3.452</f>
        <v>289.6871378910776</v>
      </c>
      <c r="F21" s="22">
        <v>701</v>
      </c>
      <c r="G21" s="23">
        <f>(D21-F21)/F21</f>
        <v>0.42653352353780316</v>
      </c>
      <c r="H21" s="22">
        <v>79</v>
      </c>
      <c r="I21" s="18">
        <v>4</v>
      </c>
      <c r="J21" s="8">
        <f>H21/I21</f>
        <v>19.75</v>
      </c>
      <c r="K21" s="18">
        <v>1</v>
      </c>
      <c r="L21" s="36">
        <v>3</v>
      </c>
      <c r="M21" s="22">
        <v>4602</v>
      </c>
      <c r="N21" s="22">
        <v>361</v>
      </c>
      <c r="O21" s="36">
        <f>M21/3.452</f>
        <v>1333.1402085747393</v>
      </c>
      <c r="P21" s="37">
        <v>41719</v>
      </c>
      <c r="Q21" s="38" t="s">
        <v>38</v>
      </c>
    </row>
    <row r="22" spans="1:17" ht="27.75" customHeight="1">
      <c r="A22" s="32">
        <f t="shared" si="1"/>
        <v>17</v>
      </c>
      <c r="B22" s="35">
        <v>13</v>
      </c>
      <c r="C22" s="21" t="s">
        <v>44</v>
      </c>
      <c r="D22" s="22">
        <v>515</v>
      </c>
      <c r="E22" s="36">
        <f>D22/3.452</f>
        <v>149.18887601390497</v>
      </c>
      <c r="F22" s="22">
        <v>1148</v>
      </c>
      <c r="G22" s="23">
        <f>(D22-F22)/F22</f>
        <v>-0.5513937282229965</v>
      </c>
      <c r="H22" s="22">
        <v>53</v>
      </c>
      <c r="I22" s="18">
        <v>7</v>
      </c>
      <c r="J22" s="8">
        <f>H22/I22</f>
        <v>7.571428571428571</v>
      </c>
      <c r="K22" s="18">
        <v>2</v>
      </c>
      <c r="L22" s="36">
        <v>7</v>
      </c>
      <c r="M22" s="22">
        <v>302420.21</v>
      </c>
      <c r="N22" s="22">
        <v>21322</v>
      </c>
      <c r="O22" s="36">
        <f>M22/3.452</f>
        <v>87607.24507531866</v>
      </c>
      <c r="P22" s="37">
        <v>41691</v>
      </c>
      <c r="Q22" s="38" t="s">
        <v>52</v>
      </c>
    </row>
    <row r="23" spans="1:17" ht="27.75" customHeight="1">
      <c r="A23" s="32">
        <f t="shared" si="1"/>
        <v>18</v>
      </c>
      <c r="B23" s="35" t="s">
        <v>27</v>
      </c>
      <c r="C23" s="21" t="s">
        <v>6</v>
      </c>
      <c r="D23" s="22">
        <v>322</v>
      </c>
      <c r="E23" s="36">
        <f>D23/3.452</f>
        <v>93.279258400927</v>
      </c>
      <c r="F23" s="22" t="s">
        <v>27</v>
      </c>
      <c r="G23" s="23" t="s">
        <v>20</v>
      </c>
      <c r="H23" s="22">
        <v>23</v>
      </c>
      <c r="I23" s="18">
        <v>2</v>
      </c>
      <c r="J23" s="8">
        <f>H23/I23</f>
        <v>11.5</v>
      </c>
      <c r="K23" s="18">
        <v>1</v>
      </c>
      <c r="L23" s="36"/>
      <c r="M23" s="22">
        <v>22769</v>
      </c>
      <c r="N23" s="22">
        <v>2037</v>
      </c>
      <c r="O23" s="36">
        <f>M23/3.452</f>
        <v>6595.886442641947</v>
      </c>
      <c r="P23" s="39">
        <v>41628</v>
      </c>
      <c r="Q23" s="38" t="s">
        <v>7</v>
      </c>
    </row>
    <row r="24" spans="1:17" ht="27.75" customHeight="1">
      <c r="A24" s="32">
        <f t="shared" si="1"/>
        <v>19</v>
      </c>
      <c r="B24" s="35" t="s">
        <v>27</v>
      </c>
      <c r="C24" s="21" t="s">
        <v>15</v>
      </c>
      <c r="D24" s="22">
        <v>190</v>
      </c>
      <c r="E24" s="36">
        <f>D24/3.452</f>
        <v>55.04055619930475</v>
      </c>
      <c r="F24" s="22" t="s">
        <v>27</v>
      </c>
      <c r="G24" s="23" t="s">
        <v>20</v>
      </c>
      <c r="H24" s="22">
        <v>13</v>
      </c>
      <c r="I24" s="18">
        <v>1</v>
      </c>
      <c r="J24" s="8">
        <f>H24/I24</f>
        <v>13</v>
      </c>
      <c r="K24" s="18">
        <v>1</v>
      </c>
      <c r="L24" s="36"/>
      <c r="M24" s="22">
        <v>208125</v>
      </c>
      <c r="N24" s="22">
        <v>14275</v>
      </c>
      <c r="O24" s="36">
        <f>M24/3.452</f>
        <v>60291.135573580534</v>
      </c>
      <c r="P24" s="39">
        <v>41551</v>
      </c>
      <c r="Q24" s="38" t="s">
        <v>10</v>
      </c>
    </row>
    <row r="25" spans="1:17" ht="27.75" customHeight="1">
      <c r="A25" s="32">
        <f t="shared" si="1"/>
        <v>20</v>
      </c>
      <c r="B25" s="35">
        <v>11</v>
      </c>
      <c r="C25" s="21" t="s">
        <v>23</v>
      </c>
      <c r="D25" s="22">
        <v>90</v>
      </c>
      <c r="E25" s="36">
        <f>D25/3.452</f>
        <v>26.071842410196986</v>
      </c>
      <c r="F25" s="22">
        <v>1790</v>
      </c>
      <c r="G25" s="23">
        <f>(D25-F25)/F25</f>
        <v>-0.9497206703910615</v>
      </c>
      <c r="H25" s="22">
        <v>6</v>
      </c>
      <c r="I25" s="18">
        <v>1</v>
      </c>
      <c r="J25" s="8">
        <f>H25/I25</f>
        <v>6</v>
      </c>
      <c r="K25" s="18">
        <v>1</v>
      </c>
      <c r="L25" s="36">
        <v>2</v>
      </c>
      <c r="M25" s="22">
        <v>3082</v>
      </c>
      <c r="N25" s="22">
        <v>213</v>
      </c>
      <c r="O25" s="36">
        <f>M25/3.452</f>
        <v>892.8157589803013</v>
      </c>
      <c r="P25" s="37">
        <v>41716</v>
      </c>
      <c r="Q25" s="38" t="s">
        <v>21</v>
      </c>
    </row>
    <row r="26" spans="1:17" ht="12.75">
      <c r="A26" s="32"/>
      <c r="B26" s="7"/>
      <c r="C26" s="24" t="s">
        <v>43</v>
      </c>
      <c r="D26" s="10">
        <f>SUM(D16:D25)+D14</f>
        <v>342013.49</v>
      </c>
      <c r="E26" s="10">
        <f>SUM(E16:E25)+E14</f>
        <v>99076.9090382387</v>
      </c>
      <c r="F26" s="10">
        <v>290634.87</v>
      </c>
      <c r="G26" s="26">
        <f>(D26-F26)/F26</f>
        <v>0.1767806457635314</v>
      </c>
      <c r="H26" s="10">
        <f>SUM(H16:H25)+H14</f>
        <v>21018</v>
      </c>
      <c r="I26" s="25"/>
      <c r="J26" s="8"/>
      <c r="K26" s="12"/>
      <c r="L26" s="11"/>
      <c r="M26" s="9"/>
      <c r="N26" s="9"/>
      <c r="O26" s="19"/>
      <c r="P26" s="20"/>
      <c r="Q26" s="33"/>
    </row>
    <row r="27" spans="1:17" ht="12.75">
      <c r="A27" s="13"/>
      <c r="B27" s="13"/>
      <c r="C27" s="27"/>
      <c r="D27" s="14" t="s">
        <v>54</v>
      </c>
      <c r="E27" s="15"/>
      <c r="F27" s="14" t="s">
        <v>28</v>
      </c>
      <c r="G27" s="15"/>
      <c r="H27" s="14"/>
      <c r="I27" s="15"/>
      <c r="J27" s="16"/>
      <c r="K27" s="15"/>
      <c r="L27" s="16"/>
      <c r="M27" s="15"/>
      <c r="N27" s="15"/>
      <c r="O27" s="15"/>
      <c r="P27" s="17"/>
      <c r="Q27" s="34"/>
    </row>
    <row r="28" spans="1:17" ht="27.75" customHeight="1">
      <c r="A28" s="32">
        <f>A25+1</f>
        <v>21</v>
      </c>
      <c r="B28" s="35" t="s">
        <v>11</v>
      </c>
      <c r="C28" s="21" t="s">
        <v>12</v>
      </c>
      <c r="D28" s="22">
        <v>50</v>
      </c>
      <c r="E28" s="36">
        <f>D28/3.452</f>
        <v>14.484356894553882</v>
      </c>
      <c r="F28" s="22" t="s">
        <v>27</v>
      </c>
      <c r="G28" s="23" t="s">
        <v>20</v>
      </c>
      <c r="H28" s="22">
        <v>10</v>
      </c>
      <c r="I28" s="18">
        <v>1</v>
      </c>
      <c r="J28" s="8">
        <f>H28/I28</f>
        <v>10</v>
      </c>
      <c r="K28" s="18">
        <v>1</v>
      </c>
      <c r="L28" s="36">
        <v>14</v>
      </c>
      <c r="M28" s="22">
        <v>1787994.24</v>
      </c>
      <c r="N28" s="22">
        <v>122167</v>
      </c>
      <c r="O28" s="36">
        <f>M28/3.452</f>
        <v>517958.9339513326</v>
      </c>
      <c r="P28" s="39">
        <v>41642</v>
      </c>
      <c r="Q28" s="38" t="s">
        <v>14</v>
      </c>
    </row>
    <row r="29" ht="15.75"/>
    <row r="30" ht="15.75"/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2014-04-07T12:58:41Z</dcterms:modified>
  <cp:category/>
  <cp:version/>
  <cp:contentType/>
  <cp:contentStatus/>
</cp:coreProperties>
</file>