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16" windowWidth="25440" windowHeight="14200" tabRatio="601" activeTab="0"/>
  </bookViews>
  <sheets>
    <sheet name="Gegužės 2 - 8 d.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<sst xmlns="http://schemas.openxmlformats.org/spreadsheetml/2006/main" count="79" uniqueCount="64">
  <si>
    <t>Nepaprastas žmogus-voras 2
(The Amazing Spider-Man 2)</t>
  </si>
  <si>
    <t>Nimfomanė. 1 dalis
(Nymphomaniac Part I)</t>
  </si>
  <si>
    <t>VISO (top10):</t>
  </si>
  <si>
    <t>-</t>
  </si>
  <si>
    <t>Viešbutis "Grand Budapest"
(The Grand Budapest Hotel)</t>
  </si>
  <si>
    <t>-</t>
  </si>
  <si>
    <t>Didis grožis
(La Grande belezza / The Great Beauty)</t>
  </si>
  <si>
    <t>Prior Entertainment</t>
  </si>
  <si>
    <t>Top Film</t>
  </si>
  <si>
    <t>ACME Film</t>
  </si>
  <si>
    <t>VISO (top20):</t>
  </si>
  <si>
    <t>Theatrical Film Distribution /
20th Century Fox</t>
  </si>
  <si>
    <t>Divergentė
(Divergent)</t>
  </si>
  <si>
    <t>Forum Cinemas /
WDSMPI</t>
  </si>
  <si>
    <t>Incognito Films</t>
  </si>
  <si>
    <t>Greitasis "Maskva-Rusija"
(Скорый "Москва-Россия" / Skoriy "Maskva-Rossiya")</t>
  </si>
  <si>
    <t>Garsų pasaulio įrašai</t>
  </si>
  <si>
    <t>Gegužės 2 - 8 d. Lietuvos kino teatruose rodytų filmų top-30</t>
  </si>
  <si>
    <t>Balandžio 25 -
gegužės 1 d. 
pajamos
(Lt)</t>
  </si>
  <si>
    <t>Gegužės
2 - 8 d. 
pajamos
(Lt)</t>
  </si>
  <si>
    <t>Gegužės
2 - 8 d. 
žiūrovų
sk.</t>
  </si>
  <si>
    <t>Gegužės
2 - 8 d. 
pajamos
(Eur)</t>
  </si>
  <si>
    <t>N</t>
  </si>
  <si>
    <t>-</t>
  </si>
  <si>
    <t>Gražuolė ir pabaisa
(La belle et la bête)</t>
  </si>
  <si>
    <t>Nimfomanė. 2 dalis
(Nymphomaniac. Part II)</t>
  </si>
  <si>
    <t>ACME Film</t>
  </si>
  <si>
    <t>ACME Film /
Sony</t>
  </si>
  <si>
    <t>Kita moteris
(The Other Woman)</t>
  </si>
  <si>
    <t>Forum Cinemas /
Paramount</t>
  </si>
  <si>
    <t>Yves Saint Laurent</t>
  </si>
  <si>
    <t>Nojaus laivas
(Noah)</t>
  </si>
  <si>
    <t>Rio 2</t>
  </si>
  <si>
    <t>Trys dienos nužudyti
(3 Days To Kill)</t>
  </si>
  <si>
    <t xml:space="preserve">Kapitonas Amerika: Žiemos karys 
(Captain America: The Winter Soldier) </t>
  </si>
  <si>
    <t>Aš tuoj grįšiu
(On My Way / Elle S’En Va)</t>
  </si>
  <si>
    <t>A-One Films</t>
  </si>
  <si>
    <t>Okulus
(Oculus)</t>
  </si>
  <si>
    <t>Operacija "Riešutai"
(The Nut Job)</t>
  </si>
  <si>
    <t>Prior Entertainment</t>
  </si>
  <si>
    <t>Kino kultas</t>
  </si>
  <si>
    <t>Redirected / Už Lietuvą!
(Redirected)</t>
  </si>
  <si>
    <t xml:space="preserve">Bendros
pajamos 
(Lt) </t>
  </si>
  <si>
    <t>Ji
(Her)</t>
  </si>
  <si>
    <t>IS</t>
  </si>
  <si>
    <t>Sabotažas
(Sabotage)</t>
  </si>
  <si>
    <t>Garsų pasaulio įrašai</t>
  </si>
  <si>
    <t>Išankstiniai seansai</t>
  </si>
  <si>
    <t>N</t>
  </si>
  <si>
    <t>Stebuklų namai
(House Of Magic)</t>
  </si>
  <si>
    <t>Viešpatavimas
(Transcendence)</t>
  </si>
  <si>
    <t>Filomena
(Philomena)</t>
  </si>
  <si>
    <t>Theatrical Film Distribution</t>
  </si>
  <si>
    <t>Bendras 
žiūrovų
sk.</t>
  </si>
  <si>
    <t>Premjeros 
data</t>
  </si>
  <si>
    <t>VISO (top30):</t>
  </si>
  <si>
    <t>Žiūrovų lanko-mumo vidurkis</t>
  </si>
  <si>
    <t xml:space="preserve">Platintojas </t>
  </si>
  <si>
    <t xml:space="preserve">Seansų 
sk. </t>
  </si>
  <si>
    <t>Kopijų 
sk.</t>
  </si>
  <si>
    <t>Bendros
pajamos
(Eur)</t>
  </si>
  <si>
    <t>Filmas</t>
  </si>
  <si>
    <t>Pakitimas</t>
  </si>
  <si>
    <t>Rodymo 
savaitė</t>
  </si>
</sst>
</file>

<file path=xl/styles.xml><?xml version="1.0" encoding="utf-8"?>
<styleSheet xmlns="http://schemas.openxmlformats.org/spreadsheetml/2006/main">
  <numFmts count="57">
    <numFmt numFmtId="5" formatCode="#,##0&quot;LTL&quot;;\-#,##0&quot;LTL&quot;"/>
    <numFmt numFmtId="6" formatCode="#,##0&quot;LTL&quot;;[Red]\-#,##0&quot;LTL&quot;"/>
    <numFmt numFmtId="7" formatCode="#,##0.00&quot;LTL&quot;;\-#,##0.00&quot;LTL&quot;"/>
    <numFmt numFmtId="8" formatCode="#,##0.00&quot;LTL&quot;;[Red]\-#,##0.00&quot;LTL&quot;"/>
    <numFmt numFmtId="42" formatCode="_-* #,##0&quot;LTL&quot;_-;\-* #,##0&quot;LTL&quot;_-;_-* &quot;-&quot;&quot;LTL&quot;_-;_-@_-"/>
    <numFmt numFmtId="41" formatCode="_-* #,##0_L_T_L_-;\-* #,##0_L_T_L_-;_-* &quot;-&quot;_L_T_L_-;_-@_-"/>
    <numFmt numFmtId="44" formatCode="_-* #,##0.00&quot;LTL&quot;_-;\-* #,##0.00&quot;LTL&quot;_-;_-* &quot;-&quot;??&quot;LTL&quot;_-;_-@_-"/>
    <numFmt numFmtId="43" formatCode="_-* #,##0.00_L_T_L_-;\-* #,##0.00_L_T_L_-;_-* &quot;-&quot;??_L_T_L_-;_-@_-"/>
    <numFmt numFmtId="164" formatCode="_-* #,##0&quot;LTL&quot;_-;\-* #,##0&quot;LTL&quot;_-;_-* &quot;-&quot;&quot;LTL&quot;_-;_-@_-"/>
    <numFmt numFmtId="165" formatCode="_-* #,##0_L_T_L_-;\-* #,##0_L_T_L_-;_-* &quot;-&quot;_L_T_L_-;_-@_-"/>
    <numFmt numFmtId="166" formatCode="_-* #,##0.00&quot;LTL&quot;_-;\-* #,##0.00&quot;LTL&quot;_-;_-* &quot;-&quot;??&quot;LTL&quot;_-;_-@_-"/>
    <numFmt numFmtId="167" formatCode="_-* #,##0.00_L_T_L_-;\-* #,##0.00_L_T_L_-;_-* &quot;-&quot;??_L_T_L_-;_-@_-"/>
    <numFmt numFmtId="168" formatCode="#,##0&quot;Lt&quot;;\-#,##0&quot;Lt&quot;"/>
    <numFmt numFmtId="169" formatCode="#,##0&quot;Lt&quot;;[Red]\-#,##0&quot;Lt&quot;"/>
    <numFmt numFmtId="170" formatCode="#,##0.00&quot;Lt&quot;;\-#,##0.00&quot;Lt&quot;"/>
    <numFmt numFmtId="171" formatCode="#,##0.00&quot;Lt&quot;;[Red]\-#,##0.00&quot;Lt&quot;"/>
    <numFmt numFmtId="172" formatCode="_-* #,##0&quot;Lt&quot;_-;\-* #,##0&quot;Lt&quot;_-;_-* &quot;-&quot;&quot;Lt&quot;_-;_-@_-"/>
    <numFmt numFmtId="173" formatCode="_-* #,##0_L_t_-;\-* #,##0_L_t_-;_-* &quot;-&quot;_L_t_-;_-@_-"/>
    <numFmt numFmtId="174" formatCode="_-* #,##0.00&quot;Lt&quot;_-;\-* #,##0.00&quot;Lt&quot;_-;_-* &quot;-&quot;??&quot;Lt&quot;_-;_-@_-"/>
    <numFmt numFmtId="175" formatCode="_-* #,##0.00_L_t_-;\-* #,##0.00_L_t_-;_-* &quot;-&quot;??_L_t_-;_-@_-"/>
    <numFmt numFmtId="176" formatCode="#,##0&quot;р.&quot;;\-#,##0&quot;р.&quot;"/>
    <numFmt numFmtId="177" formatCode="#,##0&quot;р.&quot;;[Red]\-#,##0&quot;р.&quot;"/>
    <numFmt numFmtId="178" formatCode="#,##0.00&quot;р.&quot;;\-#,##0.00&quot;р.&quot;"/>
    <numFmt numFmtId="179" formatCode="#,##0.00&quot;р.&quot;;[Red]\-#,##0.00&quot;р.&quot;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#,##0\ &quot;Lt&quot;;\-#,##0\ &quot;Lt&quot;"/>
    <numFmt numFmtId="185" formatCode="#,##0\ &quot;Lt&quot;;[Red]\-#,##0\ &quot;Lt&quot;"/>
    <numFmt numFmtId="186" formatCode="#,##0.00\ &quot;Lt&quot;;\-#,##0.00\ &quot;Lt&quot;"/>
    <numFmt numFmtId="187" formatCode="#,##0.00\ &quot;Lt&quot;;[Red]\-#,##0.00\ &quot;Lt&quot;"/>
    <numFmt numFmtId="188" formatCode="_-* #,##0\ &quot;Lt&quot;_-;\-* #,##0\ &quot;Lt&quot;_-;_-* &quot;-&quot;\ &quot;Lt&quot;_-;_-@_-"/>
    <numFmt numFmtId="189" formatCode="_-* #,##0\ _L_t_-;\-* #,##0\ _L_t_-;_-* &quot;-&quot;\ _L_t_-;_-@_-"/>
    <numFmt numFmtId="190" formatCode="_-* #,##0.00\ &quot;Lt&quot;_-;\-* #,##0.00\ &quot;Lt&quot;_-;_-* &quot;-&quot;??\ &quot;Lt&quot;_-;_-@_-"/>
    <numFmt numFmtId="191" formatCode="_-* #,##0.00\ _L_t_-;\-* #,##0.00\ _L_t_-;_-* &quot;-&quot;??\ _L_t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yyyy\.mm\.dd"/>
    <numFmt numFmtId="201" formatCode="yyyy/mm/dd;@"/>
    <numFmt numFmtId="202" formatCode="#,##0.0"/>
    <numFmt numFmtId="203" formatCode="[$-427]yyyy\ &quot;m.&quot;\ mmmm\ d\ &quot;d.&quot;"/>
    <numFmt numFmtId="204" formatCode="yyyy\.mm\.dd;@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yyyy/mm/dd"/>
    <numFmt numFmtId="210" formatCode="#,##0.00\ &quot;Lt&quot;"/>
    <numFmt numFmtId="211" formatCode="#,##0.00"/>
    <numFmt numFmtId="212" formatCode="0.00"/>
  </numFmts>
  <fonts count="27">
    <font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6"/>
      <name val="Verdana"/>
      <family val="0"/>
    </font>
    <font>
      <sz val="10"/>
      <name val="Verdana"/>
      <family val="0"/>
    </font>
    <font>
      <b/>
      <i/>
      <sz val="10"/>
      <name val="Verdana"/>
      <family val="0"/>
    </font>
    <font>
      <sz val="10"/>
      <color indexed="8"/>
      <name val="Verdana"/>
      <family val="0"/>
    </font>
    <font>
      <b/>
      <sz val="10"/>
      <name val="Verdana"/>
      <family val="0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Verdana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0" fillId="0" borderId="3" applyNumberFormat="0" applyFill="0" applyAlignment="0" applyProtection="0"/>
    <xf numFmtId="0" fontId="19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vertical="justify" wrapText="1"/>
    </xf>
    <xf numFmtId="0" fontId="4" fillId="0" borderId="0" xfId="0" applyFont="1" applyAlignment="1">
      <alignment/>
    </xf>
    <xf numFmtId="49" fontId="4" fillId="24" borderId="10" xfId="0" applyNumberFormat="1" applyFont="1" applyFill="1" applyBorder="1" applyAlignment="1">
      <alignment vertical="center" wrapText="1"/>
    </xf>
    <xf numFmtId="49" fontId="4" fillId="25" borderId="10" xfId="0" applyNumberFormat="1" applyFont="1" applyFill="1" applyBorder="1" applyAlignment="1">
      <alignment vertical="justify" wrapText="1"/>
    </xf>
    <xf numFmtId="3" fontId="4" fillId="25" borderId="10" xfId="0" applyNumberFormat="1" applyFont="1" applyFill="1" applyBorder="1" applyAlignment="1">
      <alignment/>
    </xf>
    <xf numFmtId="0" fontId="4" fillId="25" borderId="10" xfId="0" applyFont="1" applyFill="1" applyBorder="1" applyAlignment="1">
      <alignment/>
    </xf>
    <xf numFmtId="1" fontId="4" fillId="25" borderId="10" xfId="0" applyNumberFormat="1" applyFont="1" applyFill="1" applyBorder="1" applyAlignment="1">
      <alignment/>
    </xf>
    <xf numFmtId="49" fontId="7" fillId="25" borderId="10" xfId="0" applyNumberFormat="1" applyFont="1" applyFill="1" applyBorder="1" applyAlignment="1">
      <alignment horizontal="right" vertical="center" wrapText="1"/>
    </xf>
    <xf numFmtId="3" fontId="7" fillId="25" borderId="10" xfId="0" applyNumberFormat="1" applyFont="1" applyFill="1" applyBorder="1" applyAlignment="1">
      <alignment horizontal="center" vertical="center"/>
    </xf>
    <xf numFmtId="200" fontId="4" fillId="25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right" vertical="center" wrapText="1"/>
    </xf>
    <xf numFmtId="10" fontId="7" fillId="0" borderId="10" xfId="0" applyNumberFormat="1" applyFont="1" applyBorder="1" applyAlignment="1">
      <alignment horizontal="center" vertical="center"/>
    </xf>
    <xf numFmtId="3" fontId="6" fillId="24" borderId="10" xfId="0" applyNumberFormat="1" applyFont="1" applyFill="1" applyBorder="1" applyAlignment="1">
      <alignment horizontal="center" vertical="center"/>
    </xf>
    <xf numFmtId="10" fontId="6" fillId="24" borderId="10" xfId="0" applyNumberFormat="1" applyFont="1" applyFill="1" applyBorder="1" applyAlignment="1">
      <alignment horizontal="center" vertical="center"/>
    </xf>
    <xf numFmtId="1" fontId="6" fillId="24" borderId="10" xfId="0" applyNumberFormat="1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/>
    </xf>
    <xf numFmtId="3" fontId="6" fillId="24" borderId="10" xfId="0" applyNumberFormat="1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center"/>
    </xf>
    <xf numFmtId="10" fontId="4" fillId="25" borderId="10" xfId="0" applyNumberFormat="1" applyFont="1" applyFill="1" applyBorder="1" applyAlignment="1">
      <alignment horizontal="center" vertical="center"/>
    </xf>
    <xf numFmtId="1" fontId="6" fillId="25" borderId="10" xfId="0" applyNumberFormat="1" applyFont="1" applyFill="1" applyBorder="1" applyAlignment="1">
      <alignment horizontal="center" vertical="center"/>
    </xf>
    <xf numFmtId="3" fontId="6" fillId="25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4" fillId="25" borderId="10" xfId="0" applyNumberFormat="1" applyFont="1" applyFill="1" applyBorder="1" applyAlignment="1">
      <alignment/>
    </xf>
    <xf numFmtId="49" fontId="4" fillId="25" borderId="10" xfId="0" applyNumberFormat="1" applyFont="1" applyFill="1" applyBorder="1" applyAlignment="1">
      <alignment horizontal="center" vertical="center"/>
    </xf>
    <xf numFmtId="1" fontId="6" fillId="26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3" fontId="4" fillId="24" borderId="10" xfId="0" applyNumberFormat="1" applyFont="1" applyFill="1" applyBorder="1" applyAlignment="1">
      <alignment horizontal="center" vertical="center"/>
    </xf>
    <xf numFmtId="3" fontId="4" fillId="24" borderId="10" xfId="0" applyNumberFormat="1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Border="1" applyAlignment="1">
      <alignment horizontal="center" vertical="center"/>
    </xf>
    <xf numFmtId="0" fontId="6" fillId="2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49" fontId="4" fillId="25" borderId="11" xfId="0" applyNumberFormat="1" applyFont="1" applyFill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25" borderId="15" xfId="0" applyFont="1" applyFill="1" applyBorder="1" applyAlignment="1">
      <alignment horizontal="center" vertical="center"/>
    </xf>
    <xf numFmtId="49" fontId="4" fillId="25" borderId="11" xfId="0" applyNumberFormat="1" applyFont="1" applyFill="1" applyBorder="1" applyAlignment="1">
      <alignment horizontal="center" vertical="center" wrapText="1"/>
    </xf>
    <xf numFmtId="0" fontId="4" fillId="25" borderId="16" xfId="0" applyFont="1" applyFill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3" fontId="6" fillId="24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25" borderId="10" xfId="0" applyFont="1" applyFill="1" applyBorder="1" applyAlignment="1">
      <alignment horizontal="center" vertical="center"/>
    </xf>
    <xf numFmtId="0" fontId="4" fillId="25" borderId="10" xfId="0" applyFont="1" applyFill="1" applyBorder="1" applyAlignment="1">
      <alignment horizontal="center" vertical="center"/>
    </xf>
    <xf numFmtId="204" fontId="6" fillId="0" borderId="10" xfId="0" applyNumberFormat="1" applyFont="1" applyBorder="1" applyAlignment="1">
      <alignment horizontal="center" vertical="center" wrapText="1"/>
    </xf>
    <xf numFmtId="0" fontId="4" fillId="25" borderId="15" xfId="0" applyFont="1" applyFill="1" applyBorder="1" applyAlignment="1">
      <alignment horizontal="center" vertical="center"/>
    </xf>
    <xf numFmtId="204" fontId="6" fillId="0" borderId="17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4.05.09-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opai\Savaites\2014\2014.04.25-05.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gužės 9 - 11 d.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landžio 25 - gegužės 1 d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tabSelected="1" zoomScale="75" zoomScaleNormal="75" zoomScalePageLayoutView="0" workbookViewId="0" topLeftCell="A1">
      <selection activeCell="A1" sqref="A1"/>
    </sheetView>
  </sheetViews>
  <sheetFormatPr defaultColWidth="8.7109375" defaultRowHeight="12.75"/>
  <cols>
    <col min="1" max="1" width="4.7109375" style="3" customWidth="1"/>
    <col min="2" max="2" width="5.00390625" style="3" customWidth="1"/>
    <col min="3" max="3" width="47.421875" style="3" customWidth="1"/>
    <col min="4" max="5" width="9.7109375" style="3" bestFit="1" customWidth="1"/>
    <col min="6" max="6" width="14.28125" style="3" bestFit="1" customWidth="1"/>
    <col min="7" max="7" width="10.8515625" style="3" customWidth="1"/>
    <col min="8" max="8" width="9.421875" style="3" customWidth="1"/>
    <col min="9" max="9" width="8.421875" style="3" customWidth="1"/>
    <col min="10" max="10" width="8.8515625" style="3" customWidth="1"/>
    <col min="11" max="11" width="7.8515625" style="3" bestFit="1" customWidth="1"/>
    <col min="12" max="12" width="9.421875" style="3" bestFit="1" customWidth="1"/>
    <col min="13" max="13" width="10.28125" style="3" bestFit="1" customWidth="1"/>
    <col min="14" max="14" width="9.28125" style="3" bestFit="1" customWidth="1"/>
    <col min="15" max="15" width="10.421875" style="3" customWidth="1"/>
    <col min="16" max="16" width="11.28125" style="3" bestFit="1" customWidth="1"/>
    <col min="17" max="17" width="25.7109375" style="3" bestFit="1" customWidth="1"/>
    <col min="18" max="16384" width="8.7109375" style="3" customWidth="1"/>
  </cols>
  <sheetData>
    <row r="1" spans="1:11" ht="19.5">
      <c r="A1" s="1" t="s">
        <v>17</v>
      </c>
      <c r="B1" s="1"/>
      <c r="C1" s="1"/>
      <c r="D1" s="2"/>
      <c r="E1" s="23"/>
      <c r="G1" s="28"/>
      <c r="K1"/>
    </row>
    <row r="2" ht="13.5" thickBot="1"/>
    <row r="3" spans="1:17" ht="61.5" customHeight="1">
      <c r="A3" s="37"/>
      <c r="B3" s="38"/>
      <c r="C3" s="39" t="s">
        <v>61</v>
      </c>
      <c r="D3" s="39" t="s">
        <v>19</v>
      </c>
      <c r="E3" s="39" t="s">
        <v>21</v>
      </c>
      <c r="F3" s="39" t="s">
        <v>18</v>
      </c>
      <c r="G3" s="39" t="s">
        <v>62</v>
      </c>
      <c r="H3" s="39" t="s">
        <v>20</v>
      </c>
      <c r="I3" s="39" t="s">
        <v>58</v>
      </c>
      <c r="J3" s="39" t="s">
        <v>56</v>
      </c>
      <c r="K3" s="39" t="s">
        <v>59</v>
      </c>
      <c r="L3" s="39" t="s">
        <v>63</v>
      </c>
      <c r="M3" s="39" t="s">
        <v>42</v>
      </c>
      <c r="N3" s="39" t="s">
        <v>53</v>
      </c>
      <c r="O3" s="39" t="s">
        <v>60</v>
      </c>
      <c r="P3" s="39" t="s">
        <v>54</v>
      </c>
      <c r="Q3" s="40" t="s">
        <v>57</v>
      </c>
    </row>
    <row r="4" spans="1:17" ht="25.5" customHeight="1">
      <c r="A4" s="41">
        <v>1</v>
      </c>
      <c r="B4" s="55" t="s">
        <v>22</v>
      </c>
      <c r="C4" s="4" t="s">
        <v>28</v>
      </c>
      <c r="D4" s="30">
        <v>154962.3</v>
      </c>
      <c r="E4" s="48">
        <f aca="true" t="shared" si="0" ref="E4:E13">D4/3.452</f>
        <v>44890.58516801854</v>
      </c>
      <c r="F4" s="30" t="s">
        <v>3</v>
      </c>
      <c r="G4" s="15" t="s">
        <v>23</v>
      </c>
      <c r="H4" s="30">
        <v>11228</v>
      </c>
      <c r="I4" s="29">
        <v>233</v>
      </c>
      <c r="J4" s="27">
        <f>H4/I4</f>
        <v>48.18884120171674</v>
      </c>
      <c r="K4" s="29">
        <v>10</v>
      </c>
      <c r="L4" s="48">
        <v>1</v>
      </c>
      <c r="M4" s="30">
        <v>161938.3</v>
      </c>
      <c r="N4" s="30">
        <v>11676</v>
      </c>
      <c r="O4" s="48">
        <f aca="true" t="shared" si="1" ref="O4:O13">M4/3.452</f>
        <v>46911.4426419467</v>
      </c>
      <c r="P4" s="54">
        <v>41761</v>
      </c>
      <c r="Q4" s="36" t="s">
        <v>11</v>
      </c>
    </row>
    <row r="5" spans="1:17" ht="25.5" customHeight="1">
      <c r="A5" s="41">
        <f>A4+1</f>
        <v>2</v>
      </c>
      <c r="B5" s="55" t="s">
        <v>22</v>
      </c>
      <c r="C5" s="4" t="s">
        <v>50</v>
      </c>
      <c r="D5" s="30">
        <v>116242.5</v>
      </c>
      <c r="E5" s="48">
        <f t="shared" si="0"/>
        <v>33673.95712630359</v>
      </c>
      <c r="F5" s="30" t="s">
        <v>3</v>
      </c>
      <c r="G5" s="15" t="s">
        <v>23</v>
      </c>
      <c r="H5" s="30">
        <v>8360</v>
      </c>
      <c r="I5" s="29">
        <v>241</v>
      </c>
      <c r="J5" s="27">
        <f>H5/I5</f>
        <v>34.68879668049792</v>
      </c>
      <c r="K5" s="29">
        <v>12</v>
      </c>
      <c r="L5" s="48">
        <v>1</v>
      </c>
      <c r="M5" s="30">
        <v>134898.5</v>
      </c>
      <c r="N5" s="30">
        <v>9468</v>
      </c>
      <c r="O5" s="48">
        <f t="shared" si="1"/>
        <v>39078.360370799535</v>
      </c>
      <c r="P5" s="54">
        <v>41761</v>
      </c>
      <c r="Q5" s="36" t="s">
        <v>9</v>
      </c>
    </row>
    <row r="6" spans="1:17" ht="25.5" customHeight="1">
      <c r="A6" s="41">
        <f aca="true" t="shared" si="2" ref="A6:A13">A5+1</f>
        <v>3</v>
      </c>
      <c r="B6" s="49">
        <v>1</v>
      </c>
      <c r="C6" s="4" t="s">
        <v>32</v>
      </c>
      <c r="D6" s="30">
        <v>97259.68</v>
      </c>
      <c r="E6" s="48">
        <f t="shared" si="0"/>
        <v>28174.878331402084</v>
      </c>
      <c r="F6" s="48">
        <v>143665.16</v>
      </c>
      <c r="G6" s="15">
        <f>(D6-F6)/F6</f>
        <v>-0.32301136893593413</v>
      </c>
      <c r="H6" s="30">
        <v>7273</v>
      </c>
      <c r="I6" s="29">
        <v>242</v>
      </c>
      <c r="J6" s="27">
        <f>H6/I6</f>
        <v>30.053719008264462</v>
      </c>
      <c r="K6" s="29">
        <v>10</v>
      </c>
      <c r="L6" s="48">
        <v>4</v>
      </c>
      <c r="M6" s="30">
        <v>1115410.23</v>
      </c>
      <c r="N6" s="30">
        <v>76403</v>
      </c>
      <c r="O6" s="48">
        <f t="shared" si="1"/>
        <v>323119.99710312864</v>
      </c>
      <c r="P6" s="54">
        <v>41740</v>
      </c>
      <c r="Q6" s="36" t="s">
        <v>11</v>
      </c>
    </row>
    <row r="7" spans="1:17" ht="25.5" customHeight="1">
      <c r="A7" s="41">
        <f t="shared" si="2"/>
        <v>4</v>
      </c>
      <c r="B7" s="55">
        <v>3</v>
      </c>
      <c r="C7" s="4" t="s">
        <v>49</v>
      </c>
      <c r="D7" s="30">
        <v>69716.52</v>
      </c>
      <c r="E7" s="48">
        <f t="shared" si="0"/>
        <v>20195.979142526074</v>
      </c>
      <c r="F7" s="30">
        <v>110414.8</v>
      </c>
      <c r="G7" s="15">
        <f>(D7-F7)/F7</f>
        <v>-0.36859442755862437</v>
      </c>
      <c r="H7" s="30">
        <v>5074</v>
      </c>
      <c r="I7" s="29">
        <v>220</v>
      </c>
      <c r="J7" s="27">
        <f>H7/I7</f>
        <v>23.063636363636363</v>
      </c>
      <c r="K7" s="29">
        <v>12</v>
      </c>
      <c r="L7" s="48">
        <v>2</v>
      </c>
      <c r="M7" s="30">
        <v>180131.32</v>
      </c>
      <c r="N7" s="30">
        <v>12946</v>
      </c>
      <c r="O7" s="48">
        <f t="shared" si="1"/>
        <v>52181.72653534183</v>
      </c>
      <c r="P7" s="54">
        <v>41754</v>
      </c>
      <c r="Q7" s="36" t="s">
        <v>9</v>
      </c>
    </row>
    <row r="8" spans="1:17" ht="25.5" customHeight="1">
      <c r="A8" s="41">
        <f t="shared" si="2"/>
        <v>5</v>
      </c>
      <c r="B8" s="55">
        <v>2</v>
      </c>
      <c r="C8" s="4" t="s">
        <v>0</v>
      </c>
      <c r="D8" s="30">
        <v>68498.5</v>
      </c>
      <c r="E8" s="48">
        <f t="shared" si="0"/>
        <v>19843.13441483198</v>
      </c>
      <c r="F8" s="30">
        <v>114646.1</v>
      </c>
      <c r="G8" s="15">
        <f>(D8-F8)/F8</f>
        <v>-0.40252219656839616</v>
      </c>
      <c r="H8" s="30">
        <v>4170</v>
      </c>
      <c r="I8" s="29">
        <v>187</v>
      </c>
      <c r="J8" s="27">
        <f>H8/I8</f>
        <v>22.299465240641712</v>
      </c>
      <c r="K8" s="29">
        <v>9</v>
      </c>
      <c r="L8" s="48">
        <v>2</v>
      </c>
      <c r="M8" s="30">
        <v>191214.6</v>
      </c>
      <c r="N8" s="30">
        <v>10985</v>
      </c>
      <c r="O8" s="48">
        <f t="shared" si="1"/>
        <v>55392.41019698726</v>
      </c>
      <c r="P8" s="54">
        <v>41754</v>
      </c>
      <c r="Q8" s="36" t="s">
        <v>27</v>
      </c>
    </row>
    <row r="9" spans="1:17" ht="25.5" customHeight="1">
      <c r="A9" s="41">
        <f t="shared" si="2"/>
        <v>6</v>
      </c>
      <c r="B9" s="49">
        <v>4</v>
      </c>
      <c r="C9" s="4" t="s">
        <v>31</v>
      </c>
      <c r="D9" s="30">
        <v>53366.5</v>
      </c>
      <c r="E9" s="48">
        <f t="shared" si="0"/>
        <v>15459.588644264195</v>
      </c>
      <c r="F9" s="30">
        <v>83269</v>
      </c>
      <c r="G9" s="15">
        <f>(D9-F9)/F9</f>
        <v>-0.35910723078216383</v>
      </c>
      <c r="H9" s="30">
        <v>3563</v>
      </c>
      <c r="I9" s="29">
        <v>123</v>
      </c>
      <c r="J9" s="27">
        <f>H9/I9</f>
        <v>28.96747967479675</v>
      </c>
      <c r="K9" s="29">
        <v>10</v>
      </c>
      <c r="L9" s="48">
        <v>3</v>
      </c>
      <c r="M9" s="30">
        <v>412968.5</v>
      </c>
      <c r="N9" s="30">
        <v>23921</v>
      </c>
      <c r="O9" s="48">
        <f t="shared" si="1"/>
        <v>119631.6628041715</v>
      </c>
      <c r="P9" s="54">
        <v>41747</v>
      </c>
      <c r="Q9" s="36" t="s">
        <v>29</v>
      </c>
    </row>
    <row r="10" spans="1:17" ht="25.5" customHeight="1">
      <c r="A10" s="41">
        <f t="shared" si="2"/>
        <v>7</v>
      </c>
      <c r="B10" s="55">
        <v>5</v>
      </c>
      <c r="C10" s="4" t="s">
        <v>37</v>
      </c>
      <c r="D10" s="30">
        <v>34249.5</v>
      </c>
      <c r="E10" s="48">
        <f t="shared" si="0"/>
        <v>9921.639629200463</v>
      </c>
      <c r="F10" s="30">
        <v>54247</v>
      </c>
      <c r="G10" s="15">
        <f>(D10-F10)/F10</f>
        <v>-0.3686378970265637</v>
      </c>
      <c r="H10" s="30">
        <v>2514</v>
      </c>
      <c r="I10" s="29">
        <v>77</v>
      </c>
      <c r="J10" s="27">
        <f>H10/I10</f>
        <v>32.64935064935065</v>
      </c>
      <c r="K10" s="29">
        <v>8</v>
      </c>
      <c r="L10" s="48">
        <v>2</v>
      </c>
      <c r="M10" s="30">
        <v>88496.5</v>
      </c>
      <c r="N10" s="30">
        <v>5993</v>
      </c>
      <c r="O10" s="48">
        <f t="shared" si="1"/>
        <v>25636.297798377753</v>
      </c>
      <c r="P10" s="54">
        <v>41754</v>
      </c>
      <c r="Q10" s="36" t="s">
        <v>8</v>
      </c>
    </row>
    <row r="11" spans="1:17" ht="25.5" customHeight="1">
      <c r="A11" s="41">
        <f t="shared" si="2"/>
        <v>8</v>
      </c>
      <c r="B11" s="55" t="s">
        <v>48</v>
      </c>
      <c r="C11" s="4" t="s">
        <v>24</v>
      </c>
      <c r="D11" s="30">
        <v>31022.95</v>
      </c>
      <c r="E11" s="48">
        <f t="shared" si="0"/>
        <v>8986.949594438007</v>
      </c>
      <c r="F11" s="30" t="s">
        <v>3</v>
      </c>
      <c r="G11" s="15" t="s">
        <v>23</v>
      </c>
      <c r="H11" s="30">
        <v>2324</v>
      </c>
      <c r="I11" s="29">
        <v>237</v>
      </c>
      <c r="J11" s="27">
        <f>H11/I11</f>
        <v>9.80590717299578</v>
      </c>
      <c r="K11" s="29">
        <v>19</v>
      </c>
      <c r="L11" s="48">
        <v>1</v>
      </c>
      <c r="M11" s="30">
        <v>31022.95</v>
      </c>
      <c r="N11" s="30">
        <v>2324</v>
      </c>
      <c r="O11" s="48">
        <f t="shared" si="1"/>
        <v>8986.949594438007</v>
      </c>
      <c r="P11" s="52">
        <v>41761</v>
      </c>
      <c r="Q11" s="36" t="s">
        <v>52</v>
      </c>
    </row>
    <row r="12" spans="1:17" ht="25.5" customHeight="1">
      <c r="A12" s="41">
        <f t="shared" si="2"/>
        <v>9</v>
      </c>
      <c r="B12" s="55">
        <v>6</v>
      </c>
      <c r="C12" s="4" t="s">
        <v>15</v>
      </c>
      <c r="D12" s="30">
        <v>20243.5</v>
      </c>
      <c r="E12" s="48">
        <f t="shared" si="0"/>
        <v>5864.2815758980305</v>
      </c>
      <c r="F12" s="30">
        <v>36390</v>
      </c>
      <c r="G12" s="15">
        <f>(D12-F12)/F12</f>
        <v>-0.44370706237977464</v>
      </c>
      <c r="H12" s="30">
        <v>1397</v>
      </c>
      <c r="I12" s="29">
        <v>63</v>
      </c>
      <c r="J12" s="27">
        <f>H12/I12</f>
        <v>22.174603174603174</v>
      </c>
      <c r="K12" s="29">
        <v>6</v>
      </c>
      <c r="L12" s="48">
        <v>3</v>
      </c>
      <c r="M12" s="30">
        <v>111451</v>
      </c>
      <c r="N12" s="30">
        <v>6913</v>
      </c>
      <c r="O12" s="48">
        <f t="shared" si="1"/>
        <v>32285.921205098493</v>
      </c>
      <c r="P12" s="54">
        <v>41747</v>
      </c>
      <c r="Q12" s="36" t="s">
        <v>16</v>
      </c>
    </row>
    <row r="13" spans="1:17" ht="25.5" customHeight="1">
      <c r="A13" s="41">
        <f t="shared" si="2"/>
        <v>10</v>
      </c>
      <c r="B13" s="55">
        <v>14</v>
      </c>
      <c r="C13" s="4" t="s">
        <v>38</v>
      </c>
      <c r="D13" s="30">
        <v>11465.81</v>
      </c>
      <c r="E13" s="48">
        <f t="shared" si="0"/>
        <v>3321.4976825028966</v>
      </c>
      <c r="F13" s="48">
        <v>5035</v>
      </c>
      <c r="G13" s="15">
        <f>(D13-F13)/F13</f>
        <v>1.2772214498510426</v>
      </c>
      <c r="H13" s="30">
        <v>911</v>
      </c>
      <c r="I13" s="29">
        <v>49</v>
      </c>
      <c r="J13" s="27">
        <f>H13/I13</f>
        <v>18.591836734693878</v>
      </c>
      <c r="K13" s="29">
        <v>6</v>
      </c>
      <c r="L13" s="48" t="s">
        <v>44</v>
      </c>
      <c r="M13" s="30">
        <v>16500.809999999998</v>
      </c>
      <c r="N13" s="30">
        <v>1263</v>
      </c>
      <c r="O13" s="48">
        <f t="shared" si="1"/>
        <v>4780.072421784472</v>
      </c>
      <c r="P13" s="54" t="s">
        <v>47</v>
      </c>
      <c r="Q13" s="36" t="s">
        <v>39</v>
      </c>
    </row>
    <row r="14" spans="1:17" ht="27" customHeight="1">
      <c r="A14" s="41"/>
      <c r="B14" s="49"/>
      <c r="C14" s="12" t="s">
        <v>2</v>
      </c>
      <c r="D14" s="47">
        <f>SUM(D4:D13)</f>
        <v>657027.76</v>
      </c>
      <c r="E14" s="47">
        <f>SUM(E4:E13)</f>
        <v>190332.4913093859</v>
      </c>
      <c r="F14" s="47">
        <v>610316.06</v>
      </c>
      <c r="G14" s="13">
        <f>(D14-F14)/F14</f>
        <v>0.07653690122458837</v>
      </c>
      <c r="H14" s="47">
        <f>SUM(H4:H13)</f>
        <v>46814</v>
      </c>
      <c r="I14" s="16"/>
      <c r="J14" s="16"/>
      <c r="K14" s="17"/>
      <c r="L14" s="16"/>
      <c r="M14" s="18"/>
      <c r="N14" s="18"/>
      <c r="O14" s="14"/>
      <c r="P14" s="24"/>
      <c r="Q14" s="36"/>
    </row>
    <row r="15" spans="1:17" ht="9" customHeight="1">
      <c r="A15" s="53"/>
      <c r="B15" s="50"/>
      <c r="C15" s="5"/>
      <c r="D15" s="6"/>
      <c r="E15" s="6"/>
      <c r="F15" s="6"/>
      <c r="G15" s="7"/>
      <c r="H15" s="7"/>
      <c r="I15" s="8"/>
      <c r="J15" s="8"/>
      <c r="K15" s="7"/>
      <c r="L15" s="8"/>
      <c r="M15" s="7"/>
      <c r="N15" s="7"/>
      <c r="O15" s="7"/>
      <c r="P15" s="25"/>
      <c r="Q15" s="42"/>
    </row>
    <row r="16" spans="1:17" ht="25.5" customHeight="1">
      <c r="A16" s="41">
        <f>A13+1</f>
        <v>11</v>
      </c>
      <c r="B16" s="49">
        <v>11</v>
      </c>
      <c r="C16" s="4" t="s">
        <v>4</v>
      </c>
      <c r="D16" s="30">
        <v>9703</v>
      </c>
      <c r="E16" s="48">
        <f>D16/3.452</f>
        <v>2810.8342989571265</v>
      </c>
      <c r="F16" s="48">
        <v>8062.5</v>
      </c>
      <c r="G16" s="15">
        <f>(D16-F16)/F16</f>
        <v>0.20347286821705426</v>
      </c>
      <c r="H16" s="30">
        <v>629</v>
      </c>
      <c r="I16" s="29">
        <v>21</v>
      </c>
      <c r="J16" s="27">
        <f>H16/I16</f>
        <v>29.952380952380953</v>
      </c>
      <c r="K16" s="29">
        <v>2</v>
      </c>
      <c r="L16" s="48">
        <v>8</v>
      </c>
      <c r="M16" s="30">
        <v>382529.7</v>
      </c>
      <c r="N16" s="30">
        <v>24830</v>
      </c>
      <c r="O16" s="48">
        <f>M16/3.452</f>
        <v>110813.93395133257</v>
      </c>
      <c r="P16" s="52">
        <v>41712</v>
      </c>
      <c r="Q16" s="36" t="s">
        <v>11</v>
      </c>
    </row>
    <row r="17" spans="1:17" ht="25.5" customHeight="1">
      <c r="A17" s="41">
        <f>A16+1</f>
        <v>12</v>
      </c>
      <c r="B17" s="49">
        <v>12</v>
      </c>
      <c r="C17" s="4" t="s">
        <v>41</v>
      </c>
      <c r="D17" s="30">
        <v>9115</v>
      </c>
      <c r="E17" s="48">
        <f>D17/3.452</f>
        <v>2640.498261877173</v>
      </c>
      <c r="F17" s="48">
        <v>7279.5</v>
      </c>
      <c r="G17" s="15">
        <f>(D17-F17)/F17</f>
        <v>0.2521464386290267</v>
      </c>
      <c r="H17" s="30">
        <v>594</v>
      </c>
      <c r="I17" s="29">
        <v>14</v>
      </c>
      <c r="J17" s="27">
        <f>H17/I17</f>
        <v>42.42857142857143</v>
      </c>
      <c r="K17" s="29">
        <v>1</v>
      </c>
      <c r="L17" s="48">
        <v>16</v>
      </c>
      <c r="M17" s="30">
        <v>4636375.66</v>
      </c>
      <c r="N17" s="30">
        <v>292431</v>
      </c>
      <c r="O17" s="48">
        <f>M17/3.452</f>
        <v>1343098.3951332562</v>
      </c>
      <c r="P17" s="52">
        <v>41649</v>
      </c>
      <c r="Q17" s="36" t="s">
        <v>40</v>
      </c>
    </row>
    <row r="18" spans="1:17" ht="25.5" customHeight="1">
      <c r="A18" s="41">
        <f>A17+1</f>
        <v>13</v>
      </c>
      <c r="B18" s="55">
        <v>7</v>
      </c>
      <c r="C18" s="4" t="s">
        <v>45</v>
      </c>
      <c r="D18" s="30">
        <v>6683.5</v>
      </c>
      <c r="E18" s="48">
        <f>D18/3.452</f>
        <v>1936.1239860950175</v>
      </c>
      <c r="F18" s="30">
        <v>28234.5</v>
      </c>
      <c r="G18" s="15">
        <f>(D18-F18)/F18</f>
        <v>-0.7632860507535107</v>
      </c>
      <c r="H18" s="30">
        <v>577</v>
      </c>
      <c r="I18" s="29">
        <v>56</v>
      </c>
      <c r="J18" s="27">
        <f>H18/I18</f>
        <v>10.303571428571429</v>
      </c>
      <c r="K18" s="29">
        <v>7</v>
      </c>
      <c r="L18" s="48">
        <v>2</v>
      </c>
      <c r="M18" s="30">
        <v>34918</v>
      </c>
      <c r="N18" s="30">
        <v>2502</v>
      </c>
      <c r="O18" s="48">
        <f>M18/3.452</f>
        <v>10115.29548088065</v>
      </c>
      <c r="P18" s="54">
        <v>41754</v>
      </c>
      <c r="Q18" s="36" t="s">
        <v>46</v>
      </c>
    </row>
    <row r="19" spans="1:17" ht="25.5" customHeight="1">
      <c r="A19" s="41">
        <f>A18+1</f>
        <v>14</v>
      </c>
      <c r="B19" s="49">
        <v>9</v>
      </c>
      <c r="C19" s="4" t="s">
        <v>33</v>
      </c>
      <c r="D19" s="30">
        <v>5164</v>
      </c>
      <c r="E19" s="48">
        <f>D19/3.452</f>
        <v>1495.9443800695249</v>
      </c>
      <c r="F19" s="48">
        <v>11554.5</v>
      </c>
      <c r="G19" s="15">
        <f>(D19-F19)/F19</f>
        <v>-0.5530745596953568</v>
      </c>
      <c r="H19" s="30">
        <v>363</v>
      </c>
      <c r="I19" s="29">
        <v>14</v>
      </c>
      <c r="J19" s="27">
        <f>H19/I19</f>
        <v>25.928571428571427</v>
      </c>
      <c r="K19" s="29">
        <v>2</v>
      </c>
      <c r="L19" s="48">
        <v>4</v>
      </c>
      <c r="M19" s="30">
        <v>113784.5</v>
      </c>
      <c r="N19" s="30">
        <v>7463</v>
      </c>
      <c r="O19" s="48">
        <f>M19/3.452</f>
        <v>32961.906141367326</v>
      </c>
      <c r="P19" s="54">
        <v>41740</v>
      </c>
      <c r="Q19" s="36" t="s">
        <v>14</v>
      </c>
    </row>
    <row r="20" spans="1:17" ht="25.5" customHeight="1">
      <c r="A20" s="41">
        <f>A19+1</f>
        <v>15</v>
      </c>
      <c r="B20" s="49">
        <v>13</v>
      </c>
      <c r="C20" s="4" t="s">
        <v>12</v>
      </c>
      <c r="D20" s="30">
        <v>3478</v>
      </c>
      <c r="E20" s="48">
        <f>D20/3.452</f>
        <v>1007.531865585168</v>
      </c>
      <c r="F20" s="48">
        <v>5820.5</v>
      </c>
      <c r="G20" s="15">
        <f>(D20-F20)/F20</f>
        <v>-0.4024568336053604</v>
      </c>
      <c r="H20" s="30">
        <v>223</v>
      </c>
      <c r="I20" s="29">
        <v>13</v>
      </c>
      <c r="J20" s="27">
        <f>H20/I20</f>
        <v>17.153846153846153</v>
      </c>
      <c r="K20" s="29">
        <v>1</v>
      </c>
      <c r="L20" s="48">
        <v>6</v>
      </c>
      <c r="M20" s="30">
        <v>246042</v>
      </c>
      <c r="N20" s="30">
        <v>16995</v>
      </c>
      <c r="O20" s="48">
        <f>M20/3.452</f>
        <v>71275.20278099652</v>
      </c>
      <c r="P20" s="52">
        <v>41726</v>
      </c>
      <c r="Q20" s="36" t="s">
        <v>9</v>
      </c>
    </row>
    <row r="21" spans="1:17" ht="25.5" customHeight="1">
      <c r="A21" s="41">
        <f>A20+1</f>
        <v>16</v>
      </c>
      <c r="B21" s="55">
        <v>10</v>
      </c>
      <c r="C21" s="4" t="s">
        <v>25</v>
      </c>
      <c r="D21" s="30">
        <v>2927</v>
      </c>
      <c r="E21" s="48">
        <f>D21/3.452</f>
        <v>847.9142526071843</v>
      </c>
      <c r="F21" s="30">
        <v>9239</v>
      </c>
      <c r="G21" s="15">
        <f>(D21-F21)/F21</f>
        <v>-0.6831908215174802</v>
      </c>
      <c r="H21" s="30">
        <v>231</v>
      </c>
      <c r="I21" s="29">
        <v>14</v>
      </c>
      <c r="J21" s="27">
        <f>H21/I21</f>
        <v>16.5</v>
      </c>
      <c r="K21" s="29">
        <v>4</v>
      </c>
      <c r="L21" s="48">
        <v>3</v>
      </c>
      <c r="M21" s="30">
        <v>39150</v>
      </c>
      <c r="N21" s="30">
        <v>2590</v>
      </c>
      <c r="O21" s="48">
        <f>M21/3.452</f>
        <v>11341.251448435689</v>
      </c>
      <c r="P21" s="54">
        <v>41747</v>
      </c>
      <c r="Q21" s="36" t="s">
        <v>9</v>
      </c>
    </row>
    <row r="22" spans="1:17" ht="25.5" customHeight="1">
      <c r="A22" s="41">
        <f>A21+1</f>
        <v>17</v>
      </c>
      <c r="B22" s="55">
        <v>18</v>
      </c>
      <c r="C22" s="4" t="s">
        <v>30</v>
      </c>
      <c r="D22" s="30">
        <v>1635</v>
      </c>
      <c r="E22" s="48">
        <f>D22/3.452</f>
        <v>473.6384704519119</v>
      </c>
      <c r="F22" s="48">
        <v>1484</v>
      </c>
      <c r="G22" s="15">
        <f>(D22-F22)/F22</f>
        <v>0.10175202156334232</v>
      </c>
      <c r="H22" s="30">
        <v>123</v>
      </c>
      <c r="I22" s="29">
        <v>12</v>
      </c>
      <c r="J22" s="27">
        <f>H22/I22</f>
        <v>10.25</v>
      </c>
      <c r="K22" s="29">
        <v>3</v>
      </c>
      <c r="L22" s="48">
        <v>7</v>
      </c>
      <c r="M22" s="30">
        <v>11761</v>
      </c>
      <c r="N22" s="30">
        <v>960</v>
      </c>
      <c r="O22" s="48">
        <f>M22/3.452</f>
        <v>3407.010428736964</v>
      </c>
      <c r="P22" s="54">
        <v>41719</v>
      </c>
      <c r="Q22" s="36" t="s">
        <v>8</v>
      </c>
    </row>
    <row r="23" spans="1:17" ht="25.5" customHeight="1">
      <c r="A23" s="41">
        <f>A22+1</f>
        <v>18</v>
      </c>
      <c r="B23" s="49">
        <v>15</v>
      </c>
      <c r="C23" s="4" t="s">
        <v>34</v>
      </c>
      <c r="D23" s="30">
        <v>1498</v>
      </c>
      <c r="E23" s="48">
        <f>D23/3.452</f>
        <v>433.9513325608343</v>
      </c>
      <c r="F23" s="30">
        <v>3132</v>
      </c>
      <c r="G23" s="15">
        <f>(D23-F23)/F23</f>
        <v>-0.5217113665389528</v>
      </c>
      <c r="H23" s="30">
        <v>110</v>
      </c>
      <c r="I23" s="29">
        <v>6</v>
      </c>
      <c r="J23" s="27">
        <f>H23/I23</f>
        <v>18.333333333333332</v>
      </c>
      <c r="K23" s="29">
        <v>1</v>
      </c>
      <c r="L23" s="48">
        <v>5</v>
      </c>
      <c r="M23" s="30">
        <v>204544</v>
      </c>
      <c r="N23" s="30">
        <v>12744</v>
      </c>
      <c r="O23" s="48">
        <f>M23/3.452</f>
        <v>59253.76593279259</v>
      </c>
      <c r="P23" s="52">
        <v>41733</v>
      </c>
      <c r="Q23" s="36" t="s">
        <v>13</v>
      </c>
    </row>
    <row r="24" spans="1:17" ht="25.5" customHeight="1">
      <c r="A24" s="41">
        <f>A23+1</f>
        <v>19</v>
      </c>
      <c r="B24" s="55">
        <v>20</v>
      </c>
      <c r="C24" s="4" t="s">
        <v>51</v>
      </c>
      <c r="D24" s="30">
        <v>1017</v>
      </c>
      <c r="E24" s="48">
        <f>D24/3.452</f>
        <v>294.61181923522594</v>
      </c>
      <c r="F24" s="48">
        <v>1240</v>
      </c>
      <c r="G24" s="15">
        <f>(D24-F24)/F24</f>
        <v>-0.17983870967741936</v>
      </c>
      <c r="H24" s="30">
        <v>154</v>
      </c>
      <c r="I24" s="29">
        <v>10</v>
      </c>
      <c r="J24" s="27">
        <f>H24/I24</f>
        <v>15.4</v>
      </c>
      <c r="K24" s="29">
        <v>2</v>
      </c>
      <c r="L24" s="48"/>
      <c r="M24" s="30">
        <v>55647.5</v>
      </c>
      <c r="N24" s="30">
        <v>4214</v>
      </c>
      <c r="O24" s="48">
        <f>M24/3.452</f>
        <v>16120.365005793743</v>
      </c>
      <c r="P24" s="54">
        <v>41726</v>
      </c>
      <c r="Q24" s="36" t="s">
        <v>52</v>
      </c>
    </row>
    <row r="25" spans="1:17" ht="25.5" customHeight="1">
      <c r="A25" s="41">
        <f>A24+1</f>
        <v>20</v>
      </c>
      <c r="B25" s="55">
        <v>16</v>
      </c>
      <c r="C25" s="4" t="s">
        <v>43</v>
      </c>
      <c r="D25" s="30">
        <v>721</v>
      </c>
      <c r="E25" s="48">
        <f>D25/3.452</f>
        <v>208.86442641946698</v>
      </c>
      <c r="F25" s="48">
        <v>1606</v>
      </c>
      <c r="G25" s="15">
        <f>(D25-F25)/F25</f>
        <v>-0.5510585305105853</v>
      </c>
      <c r="H25" s="30">
        <v>50</v>
      </c>
      <c r="I25" s="29">
        <v>3</v>
      </c>
      <c r="J25" s="27">
        <f>H25/I25</f>
        <v>16.666666666666668</v>
      </c>
      <c r="K25" s="29">
        <v>1</v>
      </c>
      <c r="L25" s="48">
        <v>4</v>
      </c>
      <c r="M25" s="30">
        <v>42285.6</v>
      </c>
      <c r="N25" s="30">
        <v>2955</v>
      </c>
      <c r="O25" s="48">
        <f>M25/3.452</f>
        <v>12249.594438006952</v>
      </c>
      <c r="P25" s="54">
        <v>41740</v>
      </c>
      <c r="Q25" s="36" t="s">
        <v>9</v>
      </c>
    </row>
    <row r="26" spans="1:17" ht="27" customHeight="1">
      <c r="A26" s="41"/>
      <c r="B26" s="49"/>
      <c r="C26" s="12" t="s">
        <v>10</v>
      </c>
      <c r="D26" s="47">
        <f>SUM(D16:D25)+D14</f>
        <v>698969.26</v>
      </c>
      <c r="E26" s="47">
        <f>SUM(E16:E25)+E14</f>
        <v>202482.40440324452</v>
      </c>
      <c r="F26" s="47">
        <v>646866.56</v>
      </c>
      <c r="G26" s="13">
        <f>(D26-F26)/F26</f>
        <v>0.08054628763001746</v>
      </c>
      <c r="H26" s="47">
        <f>SUM(H16:H25)+H14</f>
        <v>49868</v>
      </c>
      <c r="I26" s="16"/>
      <c r="J26" s="16"/>
      <c r="K26" s="17"/>
      <c r="L26" s="16"/>
      <c r="M26" s="18"/>
      <c r="N26" s="18"/>
      <c r="O26" s="14"/>
      <c r="P26" s="24"/>
      <c r="Q26" s="36"/>
    </row>
    <row r="27" spans="1:17" ht="12" customHeight="1">
      <c r="A27" s="44"/>
      <c r="B27" s="51"/>
      <c r="C27" s="9"/>
      <c r="D27" s="10"/>
      <c r="E27" s="10"/>
      <c r="F27" s="10"/>
      <c r="G27" s="20"/>
      <c r="H27" s="19"/>
      <c r="I27" s="21">
        <v>3</v>
      </c>
      <c r="J27" s="21"/>
      <c r="K27" s="32"/>
      <c r="L27" s="21"/>
      <c r="M27" s="22"/>
      <c r="N27" s="22"/>
      <c r="O27" s="22"/>
      <c r="P27" s="26"/>
      <c r="Q27" s="45"/>
    </row>
    <row r="28" spans="1:17" ht="25.5" customHeight="1">
      <c r="A28" s="41">
        <f>A25+1</f>
        <v>21</v>
      </c>
      <c r="B28" s="49">
        <v>21</v>
      </c>
      <c r="C28" s="4" t="s">
        <v>1</v>
      </c>
      <c r="D28" s="30">
        <v>382</v>
      </c>
      <c r="E28" s="48">
        <f>D28/3.452</f>
        <v>110.66048667439166</v>
      </c>
      <c r="F28" s="48">
        <v>486</v>
      </c>
      <c r="G28" s="15">
        <f>(D28-F28)/F28</f>
        <v>-0.2139917695473251</v>
      </c>
      <c r="H28" s="30">
        <v>35</v>
      </c>
      <c r="I28" s="29">
        <v>1</v>
      </c>
      <c r="J28" s="27">
        <f>H28/I28</f>
        <v>35</v>
      </c>
      <c r="K28" s="29">
        <v>1</v>
      </c>
      <c r="L28" s="48">
        <v>5</v>
      </c>
      <c r="M28" s="30">
        <v>179752.2</v>
      </c>
      <c r="N28" s="30">
        <v>12773</v>
      </c>
      <c r="O28" s="48">
        <f>M28/3.452</f>
        <v>52071.90034762457</v>
      </c>
      <c r="P28" s="52">
        <v>41733</v>
      </c>
      <c r="Q28" s="36" t="s">
        <v>26</v>
      </c>
    </row>
    <row r="29" spans="1:17" ht="25.5" customHeight="1">
      <c r="A29" s="41">
        <f>A28+1</f>
        <v>22</v>
      </c>
      <c r="B29" s="55">
        <v>25</v>
      </c>
      <c r="C29" s="4" t="s">
        <v>35</v>
      </c>
      <c r="D29" s="30">
        <v>224</v>
      </c>
      <c r="E29" s="48">
        <f>D29/3.452</f>
        <v>64.8899188876014</v>
      </c>
      <c r="F29" s="48">
        <v>10</v>
      </c>
      <c r="G29" s="15">
        <f>(D29-F29)/F29</f>
        <v>21.4</v>
      </c>
      <c r="H29" s="30">
        <v>14</v>
      </c>
      <c r="I29" s="29">
        <v>2</v>
      </c>
      <c r="J29" s="27">
        <f>H29/I29</f>
        <v>7</v>
      </c>
      <c r="K29" s="29">
        <v>1</v>
      </c>
      <c r="L29" s="48"/>
      <c r="M29" s="30">
        <v>17907</v>
      </c>
      <c r="N29" s="30">
        <v>1457</v>
      </c>
      <c r="O29" s="48">
        <f>M29/3.452</f>
        <v>5187.427578215527</v>
      </c>
      <c r="P29" s="52">
        <v>41628</v>
      </c>
      <c r="Q29" s="36" t="s">
        <v>36</v>
      </c>
    </row>
    <row r="30" spans="1:17" ht="25.5" customHeight="1">
      <c r="A30" s="41">
        <f>A29+1</f>
        <v>23</v>
      </c>
      <c r="B30" s="55" t="s">
        <v>5</v>
      </c>
      <c r="C30" s="4" t="s">
        <v>6</v>
      </c>
      <c r="D30" s="30">
        <v>144</v>
      </c>
      <c r="E30" s="48">
        <f>D30/3.452</f>
        <v>41.71494785631518</v>
      </c>
      <c r="F30" s="48" t="s">
        <v>3</v>
      </c>
      <c r="G30" s="15" t="s">
        <v>3</v>
      </c>
      <c r="H30" s="30">
        <v>9</v>
      </c>
      <c r="I30" s="29">
        <v>2</v>
      </c>
      <c r="J30" s="27">
        <f>H30/I30</f>
        <v>4.5</v>
      </c>
      <c r="K30" s="29">
        <v>1</v>
      </c>
      <c r="L30" s="48"/>
      <c r="M30" s="30">
        <v>211250</v>
      </c>
      <c r="N30" s="30">
        <v>14571</v>
      </c>
      <c r="O30" s="48">
        <f>M30/3.452</f>
        <v>61196.40787949015</v>
      </c>
      <c r="P30" s="52">
        <v>41551</v>
      </c>
      <c r="Q30" s="36" t="s">
        <v>7</v>
      </c>
    </row>
    <row r="31" spans="1:17" ht="27" customHeight="1">
      <c r="A31" s="41"/>
      <c r="B31" s="49"/>
      <c r="C31" s="12" t="s">
        <v>55</v>
      </c>
      <c r="D31" s="47">
        <f>SUM(D28:D30)+D26</f>
        <v>699719.26</v>
      </c>
      <c r="E31" s="47">
        <f>SUM(E28:E30)+E26</f>
        <v>202699.66975666283</v>
      </c>
      <c r="F31" s="47">
        <v>648086.56</v>
      </c>
      <c r="G31" s="13">
        <f>(D31-F31)/F31</f>
        <v>0.07966945032774626</v>
      </c>
      <c r="H31" s="47">
        <f>SUM(H28:H30)+H26</f>
        <v>49926</v>
      </c>
      <c r="I31" s="47"/>
      <c r="J31" s="31"/>
      <c r="K31" s="33"/>
      <c r="L31" s="31"/>
      <c r="M31" s="34"/>
      <c r="N31" s="34"/>
      <c r="O31" s="48"/>
      <c r="P31" s="35"/>
      <c r="Q31" s="43"/>
    </row>
    <row r="32" spans="1:17" ht="12" customHeight="1">
      <c r="A32" s="44"/>
      <c r="B32" s="46"/>
      <c r="C32" s="9"/>
      <c r="D32" s="10"/>
      <c r="E32" s="10"/>
      <c r="F32" s="10"/>
      <c r="G32" s="20"/>
      <c r="H32" s="19"/>
      <c r="I32" s="21"/>
      <c r="J32" s="21"/>
      <c r="K32" s="32"/>
      <c r="L32" s="21"/>
      <c r="M32" s="22"/>
      <c r="N32" s="22"/>
      <c r="O32" s="22"/>
      <c r="P32" s="11"/>
      <c r="Q32" s="45"/>
    </row>
  </sheetData>
  <sheetProtection/>
  <printOptions/>
  <pageMargins left="0.35433070866141736" right="0.35433070866141736" top="0.3937007874015748" bottom="0.3937007874015748" header="0.5118110236220472" footer="0.5118110236220472"/>
  <pageSetup fitToHeight="2" fitToWidth="1"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GTECH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EPUKSTA</dc:creator>
  <cp:keywords/>
  <dc:description/>
  <cp:lastModifiedBy>Edvinas Puksta</cp:lastModifiedBy>
  <cp:lastPrinted>2011-08-12T18:36:21Z</cp:lastPrinted>
  <dcterms:created xsi:type="dcterms:W3CDTF">2001-12-28T12:53:09Z</dcterms:created>
  <dcterms:modified xsi:type="dcterms:W3CDTF">2014-05-12T10:09:37Z</dcterms:modified>
  <cp:category/>
  <cp:version/>
  <cp:contentType/>
  <cp:contentStatus/>
</cp:coreProperties>
</file>