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56" windowWidth="25500" windowHeight="7120" activeTab="0"/>
  </bookViews>
  <sheets>
    <sheet name="August 15-17 .. Rugpjūčio 15-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<sst xmlns="http://schemas.openxmlformats.org/spreadsheetml/2006/main" count="108" uniqueCount="82">
  <si>
    <t>Rugpjūčio
15 - 17 d.
pajamos
(Eur)</t>
  </si>
  <si>
    <t>-</t>
  </si>
  <si>
    <t>Liusi
(Lucy)</t>
  </si>
  <si>
    <t>Forum Cinemas /
Universal</t>
  </si>
  <si>
    <t>Incognito Films</t>
  </si>
  <si>
    <t>Nematomas frontas
(The Invisible Front)</t>
  </si>
  <si>
    <t>Po merginų sijonais
(Sous les jupes des filles)</t>
  </si>
  <si>
    <t>Monako princesė
(Grace of Monaco)</t>
  </si>
  <si>
    <t>-</t>
  </si>
  <si>
    <t>Rio 2</t>
  </si>
  <si>
    <t>Pasivaikščiojimas su dinozaurais
(Walking with Dinosaurs)</t>
  </si>
  <si>
    <t>Viešbutis "Grand Budapest"
(Grand Budapest Hotel)</t>
  </si>
  <si>
    <t>TOTAL:</t>
  </si>
  <si>
    <t>Apsimetėlis, sukčius ir dama
(The Two Faces of January)</t>
  </si>
  <si>
    <t>Kai ateina ji
(And So It Goes)</t>
  </si>
  <si>
    <t>Ozo legendos:Sugrįžimas į Smaragdo miestą
(Legends of Oz: Dorothy's Return)</t>
  </si>
  <si>
    <t>Barbekiu
(Barbecue)</t>
  </si>
  <si>
    <t>Galaktikos sergėtojai
(Guardians of the Galaxy)</t>
  </si>
  <si>
    <t>Theatrical Film Distribution /
20th Century Fox</t>
  </si>
  <si>
    <t>Theatrical Film Distribution /
WDSMPI</t>
  </si>
  <si>
    <t>Žiūrovų lanko-mumo vidurkis</t>
  </si>
  <si>
    <t>Kopijų 
sk.</t>
  </si>
  <si>
    <t>Rodymo 
savaitė</t>
  </si>
  <si>
    <t>Nevykėliai po priedanga 2
(22 Jump Street)</t>
  </si>
  <si>
    <t>ACME Film /
Sony</t>
  </si>
  <si>
    <t>ACME Film</t>
  </si>
  <si>
    <t>ACME Film</t>
  </si>
  <si>
    <t xml:space="preserve">August 15 - 17 d. Lithuanian top-30 </t>
  </si>
  <si>
    <t xml:space="preserve">Rugpjūčio 15 - 17 d. Lietuvos kino teatruose rodytų filmų top-30 </t>
  </si>
  <si>
    <t>August
8 - 10
GBO
(Lt)</t>
  </si>
  <si>
    <t>Rugpjūčio
8 - 10 d.
pajamos
(Lt)</t>
  </si>
  <si>
    <t>August
15 - 17
GBO
(Lt)</t>
  </si>
  <si>
    <t>Rugpjūčio
15 - 17 d.
pajamos
(Lt)</t>
  </si>
  <si>
    <t>August
15 - 17
ADM</t>
  </si>
  <si>
    <t>Rugpjūčio
15 - 17 d.
žiūrovų 
sk.</t>
  </si>
  <si>
    <t>August
15 - 17
GBO
(Eur)</t>
  </si>
  <si>
    <t>Heraklis
(Hercules)</t>
  </si>
  <si>
    <t>Aistrų vulkanas
(Volcano)</t>
  </si>
  <si>
    <t>-</t>
  </si>
  <si>
    <t>Beždžionių planetos aušra
(Dawn of the Planet of the Apes)</t>
  </si>
  <si>
    <t>Movie</t>
  </si>
  <si>
    <t>Show count</t>
  </si>
  <si>
    <t>Change</t>
  </si>
  <si>
    <t>Operacija "Riešutai"
(The Nut Job)</t>
  </si>
  <si>
    <t>Prior Entertainment</t>
  </si>
  <si>
    <t>Ties riba į rytojų
(Edge of Tomorrow)</t>
  </si>
  <si>
    <t>\</t>
  </si>
  <si>
    <t>Bendros
pajamos
(Lt)</t>
  </si>
  <si>
    <t>Bendras
žiūrovų
sk.</t>
  </si>
  <si>
    <t>Bendros
pajamos
(Eur)</t>
  </si>
  <si>
    <t>Theatrical Film Distribution /
20th Century Fox</t>
  </si>
  <si>
    <t>Transformeriai: išnykimo amžius
(Transformers: Age of Extinction)</t>
  </si>
  <si>
    <t>Forum Cinemas /
Paramount</t>
  </si>
  <si>
    <t>Kaip prisijaukinti slibiną 2
(How To Train Your Dragon 2)</t>
  </si>
  <si>
    <t>Theatrical Film Distribution</t>
  </si>
  <si>
    <t>Kumba
(Khumba)</t>
  </si>
  <si>
    <t>Seks video
(Sex Tape)</t>
  </si>
  <si>
    <t>ACME Film /
Sony</t>
  </si>
  <si>
    <t>Šokis hip- hopo ritmu. Viskas arba nieko
(Step Up 5)</t>
  </si>
  <si>
    <t>Audros sūkuryje
(Into the Storm)</t>
  </si>
  <si>
    <t>ACME Film /
Warner Bros.</t>
  </si>
  <si>
    <t>Ogis ir tarakonai
(Oggy and the Cockroaches)</t>
  </si>
  <si>
    <t>-</t>
  </si>
  <si>
    <t>N</t>
  </si>
  <si>
    <t>Garsų pasaulio įrašai</t>
  </si>
  <si>
    <t xml:space="preserve">Platintojas </t>
  </si>
  <si>
    <t>Filmas</t>
  </si>
  <si>
    <t>Premjeros
data</t>
  </si>
  <si>
    <t>Pakitimas</t>
  </si>
  <si>
    <t>Seansų
sk.</t>
  </si>
  <si>
    <t>\</t>
  </si>
  <si>
    <t>ACME Film /
Warner Bros.</t>
  </si>
  <si>
    <t>Average ADM</t>
  </si>
  <si>
    <t>DCO count</t>
  </si>
  <si>
    <t>Week on screens</t>
  </si>
  <si>
    <t>TOTAL ADM</t>
  </si>
  <si>
    <t>TOTAL GBO (Eur)</t>
  </si>
  <si>
    <t>Distributor</t>
  </si>
  <si>
    <t>TOTAL (top10):</t>
  </si>
  <si>
    <t>TOTAL (top20):</t>
  </si>
  <si>
    <t>TOTAL GBO     (Lt)</t>
  </si>
  <si>
    <t>Release   Date</t>
  </si>
</sst>
</file>

<file path=xl/styles.xml><?xml version="1.0" encoding="utf-8"?>
<styleSheet xmlns="http://schemas.openxmlformats.org/spreadsheetml/2006/main">
  <numFmts count="57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[$-409]dddd\,\ mmmm\ dd\,\ yyyy"/>
    <numFmt numFmtId="202" formatCode="yyyy\.mm\.dd;@"/>
    <numFmt numFmtId="203" formatCode="yyyy/mm/dd;@"/>
    <numFmt numFmtId="204" formatCode="mmm/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\ &quot;Lt&quot;"/>
    <numFmt numFmtId="211" formatCode="#,##0.00\ &quot;Lt&quot;"/>
    <numFmt numFmtId="212" formatCode="General"/>
  </numFmts>
  <fonts count="28">
    <font>
      <sz val="10"/>
      <name val="Arial"/>
      <family val="2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202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202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12" xfId="0" applyNumberFormat="1" applyFont="1" applyFill="1" applyBorder="1" applyAlignment="1">
      <alignment vertical="center" wrapText="1"/>
    </xf>
    <xf numFmtId="3" fontId="7" fillId="2" borderId="10" xfId="0" applyNumberFormat="1" applyFont="1" applyFill="1" applyBorder="1" applyAlignment="1">
      <alignment horizontal="center" vertical="center"/>
    </xf>
    <xf numFmtId="202" fontId="7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02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2" borderId="13" xfId="0" applyNumberFormat="1" applyFont="1" applyFill="1" applyBorder="1" applyAlignment="1">
      <alignment vertical="center" wrapText="1"/>
    </xf>
    <xf numFmtId="3" fontId="3" fillId="2" borderId="13" xfId="0" applyNumberFormat="1" applyFont="1" applyFill="1" applyBorder="1" applyAlignment="1" applyProtection="1">
      <alignment horizontal="center" vertical="center" wrapText="1"/>
      <protection/>
    </xf>
    <xf numFmtId="3" fontId="3" fillId="2" borderId="13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1" fontId="7" fillId="17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/>
    </xf>
    <xf numFmtId="49" fontId="8" fillId="16" borderId="18" xfId="0" applyNumberFormat="1" applyFont="1" applyFill="1" applyBorder="1" applyAlignment="1">
      <alignment horizontal="center" vertical="center" wrapText="1"/>
    </xf>
    <xf numFmtId="49" fontId="8" fillId="16" borderId="19" xfId="0" applyNumberFormat="1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49" fontId="8" fillId="8" borderId="21" xfId="0" applyNumberFormat="1" applyFont="1" applyFill="1" applyBorder="1" applyAlignment="1">
      <alignment horizontal="center" vertical="center" wrapText="1"/>
    </xf>
    <xf numFmtId="49" fontId="8" fillId="8" borderId="22" xfId="0" applyNumberFormat="1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49" fontId="3" fillId="7" borderId="24" xfId="0" applyNumberFormat="1" applyFont="1" applyFill="1" applyBorder="1" applyAlignment="1">
      <alignment vertical="justify" wrapText="1"/>
    </xf>
    <xf numFmtId="3" fontId="3" fillId="7" borderId="24" xfId="0" applyNumberFormat="1" applyFont="1" applyFill="1" applyBorder="1" applyAlignment="1">
      <alignment/>
    </xf>
    <xf numFmtId="0" fontId="3" fillId="7" borderId="24" xfId="0" applyFont="1" applyFill="1" applyBorder="1" applyAlignment="1">
      <alignment/>
    </xf>
    <xf numFmtId="1" fontId="3" fillId="7" borderId="24" xfId="0" applyNumberFormat="1" applyFont="1" applyFill="1" applyBorder="1" applyAlignment="1">
      <alignment/>
    </xf>
    <xf numFmtId="202" fontId="3" fillId="7" borderId="24" xfId="0" applyNumberFormat="1" applyFont="1" applyFill="1" applyBorder="1" applyAlignment="1">
      <alignment vertical="center" wrapText="1"/>
    </xf>
    <xf numFmtId="49" fontId="3" fillId="7" borderId="25" xfId="0" applyNumberFormat="1" applyFont="1" applyFill="1" applyBorder="1" applyAlignment="1">
      <alignment vertical="center" wrapText="1"/>
    </xf>
    <xf numFmtId="0" fontId="3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49" fontId="2" fillId="7" borderId="27" xfId="0" applyNumberFormat="1" applyFont="1" applyFill="1" applyBorder="1" applyAlignment="1">
      <alignment horizontal="right" vertical="center" wrapText="1"/>
    </xf>
    <xf numFmtId="3" fontId="2" fillId="7" borderId="27" xfId="0" applyNumberFormat="1" applyFont="1" applyFill="1" applyBorder="1" applyAlignment="1">
      <alignment horizontal="center" vertical="center"/>
    </xf>
    <xf numFmtId="10" fontId="9" fillId="7" borderId="27" xfId="0" applyNumberFormat="1" applyFont="1" applyFill="1" applyBorder="1" applyAlignment="1">
      <alignment horizontal="center" vertical="center"/>
    </xf>
    <xf numFmtId="3" fontId="3" fillId="7" borderId="27" xfId="0" applyNumberFormat="1" applyFont="1" applyFill="1" applyBorder="1" applyAlignment="1">
      <alignment horizontal="center" vertical="center"/>
    </xf>
    <xf numFmtId="1" fontId="7" fillId="19" borderId="27" xfId="0" applyNumberFormat="1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 wrapText="1"/>
    </xf>
    <xf numFmtId="1" fontId="7" fillId="7" borderId="27" xfId="0" applyNumberFormat="1" applyFont="1" applyFill="1" applyBorder="1" applyAlignment="1">
      <alignment horizontal="center" vertical="center"/>
    </xf>
    <xf numFmtId="3" fontId="7" fillId="7" borderId="27" xfId="0" applyNumberFormat="1" applyFont="1" applyFill="1" applyBorder="1" applyAlignment="1">
      <alignment horizontal="center" vertical="center" wrapText="1"/>
    </xf>
    <xf numFmtId="3" fontId="7" fillId="7" borderId="27" xfId="0" applyNumberFormat="1" applyFont="1" applyFill="1" applyBorder="1" applyAlignment="1">
      <alignment horizontal="center" vertical="center"/>
    </xf>
    <xf numFmtId="202" fontId="7" fillId="7" borderId="27" xfId="0" applyNumberFormat="1" applyFont="1" applyFill="1" applyBorder="1" applyAlignment="1">
      <alignment horizontal="center" vertical="center"/>
    </xf>
    <xf numFmtId="49" fontId="3" fillId="7" borderId="28" xfId="0" applyNumberFormat="1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08.08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ust 8-14 ... Rugpjūčio 8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47.7109375" style="6" bestFit="1" customWidth="1"/>
    <col min="4" max="5" width="14.00390625" style="6" bestFit="1" customWidth="1"/>
    <col min="6" max="6" width="14.00390625" style="6" customWidth="1"/>
    <col min="7" max="7" width="12.00390625" style="6" customWidth="1"/>
    <col min="8" max="8" width="14.0039062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5" width="10.281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ht="19.5">
      <c r="A1" s="1" t="s">
        <v>27</v>
      </c>
    </row>
    <row r="2" spans="1:10" ht="19.5">
      <c r="A2" s="1" t="s">
        <v>28</v>
      </c>
      <c r="B2" s="2"/>
      <c r="C2" s="2"/>
      <c r="D2" s="3"/>
      <c r="E2" s="3"/>
      <c r="F2" s="3"/>
      <c r="G2" s="2"/>
      <c r="H2" s="4"/>
      <c r="I2" s="5"/>
      <c r="J2" s="4"/>
    </row>
    <row r="3" ht="13.5" thickBot="1"/>
    <row r="4" spans="1:17" ht="57" customHeight="1" thickBot="1">
      <c r="A4" s="46"/>
      <c r="B4" s="47"/>
      <c r="C4" s="48" t="s">
        <v>40</v>
      </c>
      <c r="D4" s="48" t="s">
        <v>31</v>
      </c>
      <c r="E4" s="48" t="s">
        <v>35</v>
      </c>
      <c r="F4" s="48" t="s">
        <v>29</v>
      </c>
      <c r="G4" s="48" t="s">
        <v>42</v>
      </c>
      <c r="H4" s="48" t="s">
        <v>33</v>
      </c>
      <c r="I4" s="48" t="s">
        <v>41</v>
      </c>
      <c r="J4" s="48" t="s">
        <v>72</v>
      </c>
      <c r="K4" s="48" t="s">
        <v>73</v>
      </c>
      <c r="L4" s="48" t="s">
        <v>74</v>
      </c>
      <c r="M4" s="48" t="s">
        <v>80</v>
      </c>
      <c r="N4" s="48" t="s">
        <v>75</v>
      </c>
      <c r="O4" s="48" t="s">
        <v>76</v>
      </c>
      <c r="P4" s="48" t="s">
        <v>81</v>
      </c>
      <c r="Q4" s="49" t="s">
        <v>77</v>
      </c>
    </row>
    <row r="5" spans="1:17" ht="57" customHeight="1" thickBot="1">
      <c r="A5" s="42"/>
      <c r="B5" s="43"/>
      <c r="C5" s="44" t="s">
        <v>66</v>
      </c>
      <c r="D5" s="44" t="s">
        <v>32</v>
      </c>
      <c r="E5" s="44" t="s">
        <v>0</v>
      </c>
      <c r="F5" s="44" t="s">
        <v>30</v>
      </c>
      <c r="G5" s="44" t="s">
        <v>68</v>
      </c>
      <c r="H5" s="44" t="s">
        <v>34</v>
      </c>
      <c r="I5" s="44" t="s">
        <v>69</v>
      </c>
      <c r="J5" s="44" t="s">
        <v>20</v>
      </c>
      <c r="K5" s="44" t="s">
        <v>21</v>
      </c>
      <c r="L5" s="44" t="s">
        <v>22</v>
      </c>
      <c r="M5" s="44" t="s">
        <v>47</v>
      </c>
      <c r="N5" s="44" t="s">
        <v>48</v>
      </c>
      <c r="O5" s="44" t="s">
        <v>49</v>
      </c>
      <c r="P5" s="44" t="s">
        <v>67</v>
      </c>
      <c r="Q5" s="45" t="s">
        <v>65</v>
      </c>
    </row>
    <row r="6" spans="1:17" ht="27.75" customHeight="1">
      <c r="A6" s="34">
        <v>1</v>
      </c>
      <c r="B6" s="71" t="s">
        <v>63</v>
      </c>
      <c r="C6" s="20" t="s">
        <v>2</v>
      </c>
      <c r="D6" s="37">
        <v>101149.5</v>
      </c>
      <c r="E6" s="30">
        <f>D6/3.452</f>
        <v>29301.709154113556</v>
      </c>
      <c r="F6" s="21" t="s">
        <v>38</v>
      </c>
      <c r="G6" s="22" t="s">
        <v>38</v>
      </c>
      <c r="H6" s="37">
        <v>5885</v>
      </c>
      <c r="I6" s="38">
        <v>126</v>
      </c>
      <c r="J6" s="8">
        <f>H6/I6</f>
        <v>46.70634920634921</v>
      </c>
      <c r="K6" s="38">
        <v>11</v>
      </c>
      <c r="L6" s="39">
        <v>1</v>
      </c>
      <c r="M6" s="37">
        <v>113666.3</v>
      </c>
      <c r="N6" s="37">
        <v>6675</v>
      </c>
      <c r="O6" s="30">
        <f>M6/3.452</f>
        <v>32927.6651216686</v>
      </c>
      <c r="P6" s="31">
        <v>41866</v>
      </c>
      <c r="Q6" s="32" t="s">
        <v>3</v>
      </c>
    </row>
    <row r="7" spans="1:17" ht="27.75" customHeight="1">
      <c r="A7" s="34">
        <f>A6+1</f>
        <v>2</v>
      </c>
      <c r="B7" s="35">
        <v>1</v>
      </c>
      <c r="C7" s="20" t="s">
        <v>58</v>
      </c>
      <c r="D7" s="37">
        <v>66829.54</v>
      </c>
      <c r="E7" s="30">
        <f>D7/3.452</f>
        <v>19359.658169177288</v>
      </c>
      <c r="F7" s="37">
        <v>103818.24</v>
      </c>
      <c r="G7" s="22">
        <f>(D7-F7)/F7</f>
        <v>-0.35628325041919423</v>
      </c>
      <c r="H7" s="37">
        <v>3605</v>
      </c>
      <c r="I7" s="38">
        <v>123</v>
      </c>
      <c r="J7" s="8">
        <f>H7/I7</f>
        <v>29.308943089430894</v>
      </c>
      <c r="K7" s="38">
        <v>11</v>
      </c>
      <c r="L7" s="39">
        <v>2</v>
      </c>
      <c r="M7" s="37">
        <v>290174.72</v>
      </c>
      <c r="N7" s="37">
        <v>15873</v>
      </c>
      <c r="O7" s="30">
        <f>M7/3.452</f>
        <v>84059.88412514483</v>
      </c>
      <c r="P7" s="31">
        <v>41859</v>
      </c>
      <c r="Q7" s="32" t="s">
        <v>25</v>
      </c>
    </row>
    <row r="8" spans="1:17" ht="27.75" customHeight="1">
      <c r="A8" s="34">
        <f aca="true" t="shared" si="0" ref="A8:A15">A7+1</f>
        <v>3</v>
      </c>
      <c r="B8" s="71" t="s">
        <v>63</v>
      </c>
      <c r="C8" s="20" t="s">
        <v>5</v>
      </c>
      <c r="D8" s="37">
        <v>51714.4</v>
      </c>
      <c r="E8" s="30">
        <f>D8/3.452</f>
        <v>14980.996523754346</v>
      </c>
      <c r="F8" s="21" t="s">
        <v>38</v>
      </c>
      <c r="G8" s="22" t="s">
        <v>38</v>
      </c>
      <c r="H8" s="37">
        <v>3002</v>
      </c>
      <c r="I8" s="38">
        <v>117</v>
      </c>
      <c r="J8" s="8">
        <f>H8/I8</f>
        <v>25.65811965811966</v>
      </c>
      <c r="K8" s="38">
        <v>14</v>
      </c>
      <c r="L8" s="39">
        <v>1</v>
      </c>
      <c r="M8" s="37">
        <v>65199.4</v>
      </c>
      <c r="N8" s="37">
        <v>3769</v>
      </c>
      <c r="O8" s="30">
        <f>M8/3.452</f>
        <v>18887.427578215527</v>
      </c>
      <c r="P8" s="31">
        <v>41866</v>
      </c>
      <c r="Q8" s="32" t="s">
        <v>4</v>
      </c>
    </row>
    <row r="9" spans="1:17" ht="27.75" customHeight="1">
      <c r="A9" s="34">
        <f t="shared" si="0"/>
        <v>4</v>
      </c>
      <c r="B9" s="35">
        <v>2</v>
      </c>
      <c r="C9" s="20" t="s">
        <v>17</v>
      </c>
      <c r="D9" s="37">
        <v>49882.94</v>
      </c>
      <c r="E9" s="30">
        <f>D9/3.452</f>
        <v>14450.446118192353</v>
      </c>
      <c r="F9" s="21">
        <v>70375.9</v>
      </c>
      <c r="G9" s="22">
        <f>(D9-F9)/F9</f>
        <v>-0.29119286573954994</v>
      </c>
      <c r="H9" s="37">
        <v>2613</v>
      </c>
      <c r="I9" s="38">
        <v>82</v>
      </c>
      <c r="J9" s="8">
        <f>H9/I9</f>
        <v>31.865853658536587</v>
      </c>
      <c r="K9" s="38">
        <v>13</v>
      </c>
      <c r="L9" s="39">
        <v>3</v>
      </c>
      <c r="M9" s="37">
        <v>386822.18</v>
      </c>
      <c r="N9" s="37">
        <v>20768</v>
      </c>
      <c r="O9" s="30">
        <f>M9/3.452</f>
        <v>112057.41019698726</v>
      </c>
      <c r="P9" s="31">
        <v>41852</v>
      </c>
      <c r="Q9" s="32" t="s">
        <v>19</v>
      </c>
    </row>
    <row r="10" spans="1:17" ht="27.75" customHeight="1">
      <c r="A10" s="34">
        <f t="shared" si="0"/>
        <v>5</v>
      </c>
      <c r="B10" s="35">
        <v>6</v>
      </c>
      <c r="C10" s="20" t="s">
        <v>53</v>
      </c>
      <c r="D10" s="37">
        <v>44704.27</v>
      </c>
      <c r="E10" s="39">
        <f>D10/3.452</f>
        <v>12950.252027809964</v>
      </c>
      <c r="F10" s="21">
        <v>31365.47</v>
      </c>
      <c r="G10" s="22">
        <f>(D10-F10)/F10</f>
        <v>0.42527020956484934</v>
      </c>
      <c r="H10" s="37">
        <v>3024</v>
      </c>
      <c r="I10" s="38">
        <v>87</v>
      </c>
      <c r="J10" s="40">
        <f>H10/I10</f>
        <v>34.758620689655174</v>
      </c>
      <c r="K10" s="38">
        <v>14</v>
      </c>
      <c r="L10" s="39">
        <v>7</v>
      </c>
      <c r="M10" s="37">
        <v>1203653.76</v>
      </c>
      <c r="N10" s="37">
        <v>82168</v>
      </c>
      <c r="O10" s="30">
        <f>M10/3.452</f>
        <v>348683.0127462341</v>
      </c>
      <c r="P10" s="31">
        <v>41824</v>
      </c>
      <c r="Q10" s="32" t="s">
        <v>18</v>
      </c>
    </row>
    <row r="11" spans="1:17" ht="27.75" customHeight="1">
      <c r="A11" s="34">
        <f t="shared" si="0"/>
        <v>6</v>
      </c>
      <c r="B11" s="35">
        <v>3</v>
      </c>
      <c r="C11" s="20" t="s">
        <v>36</v>
      </c>
      <c r="D11" s="21">
        <v>42151.7</v>
      </c>
      <c r="E11" s="30">
        <f>D11/3.452</f>
        <v>12210.805330243336</v>
      </c>
      <c r="F11" s="21">
        <v>61647</v>
      </c>
      <c r="G11" s="22">
        <f>(D11-F11)/F11</f>
        <v>-0.3162408551916558</v>
      </c>
      <c r="H11" s="21">
        <v>2140</v>
      </c>
      <c r="I11" s="18">
        <v>103</v>
      </c>
      <c r="J11" s="8">
        <f>H11/I11</f>
        <v>20.776699029126213</v>
      </c>
      <c r="K11" s="18">
        <v>13</v>
      </c>
      <c r="L11" s="30">
        <v>2</v>
      </c>
      <c r="M11" s="21">
        <v>153617.38</v>
      </c>
      <c r="N11" s="21">
        <v>8138</v>
      </c>
      <c r="O11" s="30">
        <f>M11/3.452</f>
        <v>44500.97914252608</v>
      </c>
      <c r="P11" s="31">
        <v>41859</v>
      </c>
      <c r="Q11" s="32" t="s">
        <v>52</v>
      </c>
    </row>
    <row r="12" spans="1:17" ht="27.75" customHeight="1">
      <c r="A12" s="34">
        <f t="shared" si="0"/>
        <v>7</v>
      </c>
      <c r="B12" s="35">
        <v>8</v>
      </c>
      <c r="C12" s="20" t="s">
        <v>55</v>
      </c>
      <c r="D12" s="21">
        <v>23372</v>
      </c>
      <c r="E12" s="39">
        <f>D12/3.452</f>
        <v>6770.567786790267</v>
      </c>
      <c r="F12" s="21">
        <v>17755</v>
      </c>
      <c r="G12" s="22">
        <f>(D12-F12)/F12</f>
        <v>0.31636158828499017</v>
      </c>
      <c r="H12" s="21">
        <v>1655</v>
      </c>
      <c r="I12" s="18">
        <v>57</v>
      </c>
      <c r="J12" s="40">
        <f>H12/I12</f>
        <v>29.035087719298247</v>
      </c>
      <c r="K12" s="18">
        <v>13</v>
      </c>
      <c r="L12" s="30">
        <v>5</v>
      </c>
      <c r="M12" s="21">
        <v>257629</v>
      </c>
      <c r="N12" s="21">
        <v>19231</v>
      </c>
      <c r="O12" s="30">
        <f>M12/3.452</f>
        <v>74631.80764774044</v>
      </c>
      <c r="P12" s="31">
        <v>41838</v>
      </c>
      <c r="Q12" s="32" t="s">
        <v>64</v>
      </c>
    </row>
    <row r="13" spans="1:17" ht="27.75" customHeight="1">
      <c r="A13" s="34">
        <f t="shared" si="0"/>
        <v>8</v>
      </c>
      <c r="B13" s="35">
        <v>4</v>
      </c>
      <c r="C13" s="20" t="s">
        <v>56</v>
      </c>
      <c r="D13" s="37">
        <v>21486.2</v>
      </c>
      <c r="E13" s="30">
        <f>D13/3.452</f>
        <v>6224.275782155272</v>
      </c>
      <c r="F13" s="37">
        <v>33890.6</v>
      </c>
      <c r="G13" s="22">
        <f>(D13-F13)/F13</f>
        <v>-0.36601299475370747</v>
      </c>
      <c r="H13" s="37">
        <v>1203</v>
      </c>
      <c r="I13" s="38">
        <v>23</v>
      </c>
      <c r="J13" s="8">
        <f>H13/I13</f>
        <v>52.30434782608695</v>
      </c>
      <c r="K13" s="38">
        <v>6</v>
      </c>
      <c r="L13" s="39">
        <v>4</v>
      </c>
      <c r="M13" s="37">
        <v>302974.5</v>
      </c>
      <c r="N13" s="37">
        <v>19010</v>
      </c>
      <c r="O13" s="30">
        <f>M13/3.452</f>
        <v>87767.8157589803</v>
      </c>
      <c r="P13" s="31">
        <v>41845</v>
      </c>
      <c r="Q13" s="32" t="s">
        <v>57</v>
      </c>
    </row>
    <row r="14" spans="1:17" ht="27.75" customHeight="1">
      <c r="A14" s="34">
        <f t="shared" si="0"/>
        <v>9</v>
      </c>
      <c r="B14" s="35">
        <v>5</v>
      </c>
      <c r="C14" s="36" t="s">
        <v>59</v>
      </c>
      <c r="D14" s="37">
        <v>19646.38</v>
      </c>
      <c r="E14" s="30">
        <f>D14/3.452</f>
        <v>5691.30359212051</v>
      </c>
      <c r="F14" s="37">
        <v>32380.98</v>
      </c>
      <c r="G14" s="22">
        <f>(D14-F14)/F14</f>
        <v>-0.3932740763250525</v>
      </c>
      <c r="H14" s="37">
        <v>1141</v>
      </c>
      <c r="I14" s="38">
        <v>51</v>
      </c>
      <c r="J14" s="8">
        <f>H14/I14</f>
        <v>22.372549019607842</v>
      </c>
      <c r="K14" s="38">
        <v>9</v>
      </c>
      <c r="L14" s="39">
        <v>2</v>
      </c>
      <c r="M14" s="37">
        <v>96177.16</v>
      </c>
      <c r="N14" s="37">
        <v>5913</v>
      </c>
      <c r="O14" s="30">
        <f>M14/3.452</f>
        <v>27861.286210892238</v>
      </c>
      <c r="P14" s="31">
        <v>41859</v>
      </c>
      <c r="Q14" s="32" t="s">
        <v>60</v>
      </c>
    </row>
    <row r="15" spans="1:17" ht="27.75" customHeight="1">
      <c r="A15" s="34">
        <f t="shared" si="0"/>
        <v>10</v>
      </c>
      <c r="B15" s="35">
        <v>7</v>
      </c>
      <c r="C15" s="20" t="s">
        <v>15</v>
      </c>
      <c r="D15" s="21">
        <v>19498</v>
      </c>
      <c r="E15" s="39">
        <f>D15/3.452</f>
        <v>5648.319814600231</v>
      </c>
      <c r="F15" s="21">
        <v>21316</v>
      </c>
      <c r="G15" s="22">
        <f>(D15-F15)/F15</f>
        <v>-0.08528804653781197</v>
      </c>
      <c r="H15" s="21">
        <v>1440</v>
      </c>
      <c r="I15" s="18">
        <v>66</v>
      </c>
      <c r="J15" s="8">
        <f>H15/I15</f>
        <v>21.818181818181817</v>
      </c>
      <c r="K15" s="18">
        <v>15</v>
      </c>
      <c r="L15" s="30">
        <v>3</v>
      </c>
      <c r="M15" s="21">
        <v>122579</v>
      </c>
      <c r="N15" s="21">
        <v>9401</v>
      </c>
      <c r="O15" s="30">
        <f>M15/3.452</f>
        <v>35509.55967555041</v>
      </c>
      <c r="P15" s="31">
        <v>41852</v>
      </c>
      <c r="Q15" s="32" t="s">
        <v>64</v>
      </c>
    </row>
    <row r="16" spans="1:17" ht="15.75">
      <c r="A16" s="7"/>
      <c r="B16" s="7"/>
      <c r="C16" s="23" t="s">
        <v>78</v>
      </c>
      <c r="D16" s="10">
        <f>SUM(D6:D15)</f>
        <v>440434.93000000005</v>
      </c>
      <c r="E16" s="10">
        <f>SUM(E6:E15)</f>
        <v>127588.33429895712</v>
      </c>
      <c r="F16" s="10">
        <v>390350.18999999994</v>
      </c>
      <c r="G16" s="25">
        <f>(D16-F16)/F16</f>
        <v>0.12830720026036138</v>
      </c>
      <c r="H16" s="10">
        <f>SUM(H6:H15)</f>
        <v>25708</v>
      </c>
      <c r="I16" s="24"/>
      <c r="J16" s="11"/>
      <c r="K16" s="12"/>
      <c r="L16" s="11"/>
      <c r="M16" s="9"/>
      <c r="N16" s="9"/>
      <c r="O16" s="30"/>
      <c r="P16" s="19"/>
      <c r="Q16" s="28"/>
    </row>
    <row r="17" spans="1:17" ht="15.75">
      <c r="A17" s="13"/>
      <c r="B17" s="13"/>
      <c r="C17" s="26"/>
      <c r="D17" s="14"/>
      <c r="E17" s="15"/>
      <c r="F17" s="14"/>
      <c r="G17" s="15"/>
      <c r="H17" s="14"/>
      <c r="I17" s="15"/>
      <c r="J17" s="16"/>
      <c r="K17" s="15"/>
      <c r="L17" s="16"/>
      <c r="M17" s="15"/>
      <c r="N17" s="15"/>
      <c r="O17" s="15"/>
      <c r="P17" s="17"/>
      <c r="Q17" s="29"/>
    </row>
    <row r="18" spans="1:17" ht="27.75" customHeight="1">
      <c r="A18" s="34">
        <f>A15+1</f>
        <v>11</v>
      </c>
      <c r="B18" s="71" t="s">
        <v>63</v>
      </c>
      <c r="C18" s="20" t="s">
        <v>6</v>
      </c>
      <c r="D18" s="21">
        <v>19007</v>
      </c>
      <c r="E18" s="39">
        <f>D18/3.452</f>
        <v>5506.0834298957125</v>
      </c>
      <c r="F18" s="37" t="s">
        <v>38</v>
      </c>
      <c r="G18" s="22" t="s">
        <v>62</v>
      </c>
      <c r="H18" s="21">
        <v>1208</v>
      </c>
      <c r="I18" s="18">
        <v>51</v>
      </c>
      <c r="J18" s="8">
        <f>H18/I18</f>
        <v>23.686274509803923</v>
      </c>
      <c r="K18" s="18">
        <v>11</v>
      </c>
      <c r="L18" s="30">
        <v>1</v>
      </c>
      <c r="M18" s="21">
        <v>19007</v>
      </c>
      <c r="N18" s="21">
        <v>1208</v>
      </c>
      <c r="O18" s="30">
        <f>M18/3.452</f>
        <v>5506.0834298957125</v>
      </c>
      <c r="P18" s="31">
        <v>41866</v>
      </c>
      <c r="Q18" s="32" t="s">
        <v>64</v>
      </c>
    </row>
    <row r="19" spans="1:17" ht="27.75" customHeight="1">
      <c r="A19" s="34">
        <f>A18+1</f>
        <v>12</v>
      </c>
      <c r="B19" s="35">
        <v>9</v>
      </c>
      <c r="C19" s="20" t="s">
        <v>39</v>
      </c>
      <c r="D19" s="37">
        <v>6047.5</v>
      </c>
      <c r="E19" s="39">
        <f>D19/3.452</f>
        <v>1751.882966396292</v>
      </c>
      <c r="F19" s="21">
        <v>10600</v>
      </c>
      <c r="G19" s="22">
        <f>(D19-F19)/F19</f>
        <v>-0.42948113207547167</v>
      </c>
      <c r="H19" s="37">
        <v>337</v>
      </c>
      <c r="I19" s="38">
        <v>12</v>
      </c>
      <c r="J19" s="40">
        <f>H19/I19</f>
        <v>28.083333333333332</v>
      </c>
      <c r="K19" s="38">
        <v>3</v>
      </c>
      <c r="L19" s="39">
        <v>5</v>
      </c>
      <c r="M19" s="37">
        <v>269582.9</v>
      </c>
      <c r="N19" s="37">
        <v>16677</v>
      </c>
      <c r="O19" s="30">
        <f>M19/3.452</f>
        <v>78094.6987253766</v>
      </c>
      <c r="P19" s="31">
        <v>41838</v>
      </c>
      <c r="Q19" s="32" t="s">
        <v>50</v>
      </c>
    </row>
    <row r="20" spans="1:17" ht="27.75" customHeight="1">
      <c r="A20" s="34">
        <f>A19+1</f>
        <v>13</v>
      </c>
      <c r="B20" s="35">
        <v>11</v>
      </c>
      <c r="C20" s="20" t="s">
        <v>13</v>
      </c>
      <c r="D20" s="37">
        <v>2496</v>
      </c>
      <c r="E20" s="39">
        <f>D20/3.452</f>
        <v>723.0590961761297</v>
      </c>
      <c r="F20" s="37">
        <v>7103</v>
      </c>
      <c r="G20" s="22">
        <f>(D20-F20)/F20</f>
        <v>-0.6485991834436153</v>
      </c>
      <c r="H20" s="37">
        <v>151</v>
      </c>
      <c r="I20" s="38">
        <v>8</v>
      </c>
      <c r="J20" s="40">
        <f>H20/I20</f>
        <v>18.875</v>
      </c>
      <c r="K20" s="38">
        <v>3</v>
      </c>
      <c r="L20" s="39">
        <v>3</v>
      </c>
      <c r="M20" s="37">
        <v>45704.58</v>
      </c>
      <c r="N20" s="37">
        <v>2957</v>
      </c>
      <c r="O20" s="30">
        <f>M20/3.452</f>
        <v>13240.02896871379</v>
      </c>
      <c r="P20" s="31">
        <v>41852</v>
      </c>
      <c r="Q20" s="32" t="s">
        <v>25</v>
      </c>
    </row>
    <row r="21" spans="1:17" ht="27.75" customHeight="1">
      <c r="A21" s="34">
        <f>A20+1</f>
        <v>14</v>
      </c>
      <c r="B21" s="35">
        <v>10</v>
      </c>
      <c r="C21" s="20" t="s">
        <v>51</v>
      </c>
      <c r="D21" s="21">
        <v>2027</v>
      </c>
      <c r="E21" s="30">
        <f>D21/3.452</f>
        <v>587.1958285052144</v>
      </c>
      <c r="F21" s="21">
        <v>7201</v>
      </c>
      <c r="G21" s="22">
        <f>(D21-F21)/F21</f>
        <v>-0.7185113178725177</v>
      </c>
      <c r="H21" s="21">
        <v>109</v>
      </c>
      <c r="I21" s="18">
        <v>6</v>
      </c>
      <c r="J21" s="8">
        <f>H21/I21</f>
        <v>18.166666666666668</v>
      </c>
      <c r="K21" s="18">
        <v>2</v>
      </c>
      <c r="L21" s="30">
        <v>8</v>
      </c>
      <c r="M21" s="21">
        <v>846805.88</v>
      </c>
      <c r="N21" s="21">
        <v>47066</v>
      </c>
      <c r="O21" s="30">
        <f>M21/3.452</f>
        <v>245308.77172653534</v>
      </c>
      <c r="P21" s="31">
        <v>41817</v>
      </c>
      <c r="Q21" s="32" t="s">
        <v>52</v>
      </c>
    </row>
    <row r="22" spans="1:17" ht="27.75" customHeight="1">
      <c r="A22" s="34">
        <f>A21+1</f>
        <v>15</v>
      </c>
      <c r="B22" s="35">
        <v>13</v>
      </c>
      <c r="C22" s="36" t="s">
        <v>23</v>
      </c>
      <c r="D22" s="37">
        <v>1014</v>
      </c>
      <c r="E22" s="39">
        <f>D22/3.452</f>
        <v>293.74275782155274</v>
      </c>
      <c r="F22" s="37">
        <v>3179</v>
      </c>
      <c r="G22" s="22">
        <f>(D22-F22)/F22</f>
        <v>-0.6810317709971689</v>
      </c>
      <c r="H22" s="37">
        <v>49</v>
      </c>
      <c r="I22" s="38">
        <v>2</v>
      </c>
      <c r="J22" s="8">
        <f>H22/I22</f>
        <v>24.5</v>
      </c>
      <c r="K22" s="38">
        <v>1</v>
      </c>
      <c r="L22" s="39">
        <v>10</v>
      </c>
      <c r="M22" s="37">
        <v>560119.9</v>
      </c>
      <c r="N22" s="37">
        <v>36701</v>
      </c>
      <c r="O22" s="30">
        <f>M22/3.452</f>
        <v>162259.53070683664</v>
      </c>
      <c r="P22" s="31">
        <v>41803</v>
      </c>
      <c r="Q22" s="41" t="s">
        <v>24</v>
      </c>
    </row>
    <row r="23" spans="1:17" ht="27.75" customHeight="1">
      <c r="A23" s="34">
        <f>A22+1</f>
        <v>16</v>
      </c>
      <c r="B23" s="35" t="s">
        <v>1</v>
      </c>
      <c r="C23" s="20" t="s">
        <v>7</v>
      </c>
      <c r="D23" s="37">
        <v>975</v>
      </c>
      <c r="E23" s="39">
        <f>D23/3.452</f>
        <v>282.4449594438007</v>
      </c>
      <c r="F23" s="37" t="s">
        <v>38</v>
      </c>
      <c r="G23" s="22" t="s">
        <v>62</v>
      </c>
      <c r="H23" s="37">
        <v>70</v>
      </c>
      <c r="I23" s="38">
        <v>1</v>
      </c>
      <c r="J23" s="8">
        <f>H23/I23</f>
        <v>70</v>
      </c>
      <c r="K23" s="38">
        <v>1</v>
      </c>
      <c r="L23" s="39"/>
      <c r="M23" s="37">
        <v>87909.2</v>
      </c>
      <c r="N23" s="37">
        <v>5675</v>
      </c>
      <c r="O23" s="30">
        <f>M23/3.452</f>
        <v>25466.164542294322</v>
      </c>
      <c r="P23" s="33">
        <v>41789</v>
      </c>
      <c r="Q23" s="32" t="s">
        <v>25</v>
      </c>
    </row>
    <row r="24" spans="1:17" ht="27.75" customHeight="1">
      <c r="A24" s="34">
        <f>A23+1</f>
        <v>17</v>
      </c>
      <c r="B24" s="35">
        <v>19</v>
      </c>
      <c r="C24" s="20" t="s">
        <v>45</v>
      </c>
      <c r="D24" s="21">
        <v>790</v>
      </c>
      <c r="E24" s="39">
        <f>D24/3.452</f>
        <v>228.85283893395135</v>
      </c>
      <c r="F24" s="21">
        <v>478</v>
      </c>
      <c r="G24" s="22">
        <f>(D24-F24)/F24</f>
        <v>0.6527196652719666</v>
      </c>
      <c r="H24" s="21">
        <v>43</v>
      </c>
      <c r="I24" s="18">
        <v>3</v>
      </c>
      <c r="J24" s="8">
        <f>H24/I24</f>
        <v>14.333333333333334</v>
      </c>
      <c r="K24" s="18">
        <v>1</v>
      </c>
      <c r="L24" s="30">
        <v>12</v>
      </c>
      <c r="M24" s="21">
        <v>517602.2</v>
      </c>
      <c r="N24" s="21">
        <v>28850</v>
      </c>
      <c r="O24" s="30">
        <f>M24/3.452</f>
        <v>149942.69988412515</v>
      </c>
      <c r="P24" s="33">
        <v>41789</v>
      </c>
      <c r="Q24" s="32" t="s">
        <v>71</v>
      </c>
    </row>
    <row r="25" spans="1:17" ht="27.75" customHeight="1">
      <c r="A25" s="34">
        <f>A24+1</f>
        <v>18</v>
      </c>
      <c r="B25" s="35" t="s">
        <v>38</v>
      </c>
      <c r="C25" s="20" t="s">
        <v>9</v>
      </c>
      <c r="D25" s="37">
        <v>696</v>
      </c>
      <c r="E25" s="39">
        <f>D25/3.452</f>
        <v>201.62224797219002</v>
      </c>
      <c r="F25" s="37" t="s">
        <v>38</v>
      </c>
      <c r="G25" s="22" t="s">
        <v>62</v>
      </c>
      <c r="H25" s="37">
        <v>72</v>
      </c>
      <c r="I25" s="38">
        <v>1</v>
      </c>
      <c r="J25" s="8">
        <f>H25/I25</f>
        <v>72</v>
      </c>
      <c r="K25" s="38">
        <v>1</v>
      </c>
      <c r="L25" s="39"/>
      <c r="M25" s="37">
        <v>1465925.63</v>
      </c>
      <c r="N25" s="37">
        <v>102379</v>
      </c>
      <c r="O25" s="30">
        <f>M25/3.452</f>
        <v>424659.80011587485</v>
      </c>
      <c r="P25" s="31">
        <v>41740</v>
      </c>
      <c r="Q25" s="32" t="s">
        <v>50</v>
      </c>
    </row>
    <row r="26" spans="1:17" ht="27.75" customHeight="1">
      <c r="A26" s="34">
        <f>A25+1</f>
        <v>19</v>
      </c>
      <c r="B26" s="35">
        <v>12</v>
      </c>
      <c r="C26" s="20" t="s">
        <v>14</v>
      </c>
      <c r="D26" s="21">
        <v>397</v>
      </c>
      <c r="E26" s="30">
        <f>D26/3.452</f>
        <v>115.00579374275782</v>
      </c>
      <c r="F26" s="21">
        <v>6918</v>
      </c>
      <c r="G26" s="22">
        <f>(D26-F26)/F26</f>
        <v>-0.9426134721017635</v>
      </c>
      <c r="H26" s="21">
        <v>27</v>
      </c>
      <c r="I26" s="18">
        <v>9</v>
      </c>
      <c r="J26" s="8">
        <f>H26/I26</f>
        <v>3</v>
      </c>
      <c r="K26" s="18">
        <v>3</v>
      </c>
      <c r="L26" s="30">
        <v>3</v>
      </c>
      <c r="M26" s="21">
        <v>42617</v>
      </c>
      <c r="N26" s="21">
        <v>2872</v>
      </c>
      <c r="O26" s="30">
        <f>M26/3.452</f>
        <v>12345.596755504055</v>
      </c>
      <c r="P26" s="31">
        <v>41852</v>
      </c>
      <c r="Q26" s="32" t="s">
        <v>64</v>
      </c>
    </row>
    <row r="27" spans="1:17" ht="27.75" customHeight="1">
      <c r="A27" s="34">
        <f>A26+1</f>
        <v>20</v>
      </c>
      <c r="B27" s="35" t="s">
        <v>8</v>
      </c>
      <c r="C27" s="20" t="s">
        <v>10</v>
      </c>
      <c r="D27" s="37">
        <v>342</v>
      </c>
      <c r="E27" s="30">
        <f>D27/3.452</f>
        <v>99.07300115874855</v>
      </c>
      <c r="F27" s="37" t="s">
        <v>38</v>
      </c>
      <c r="G27" s="22" t="s">
        <v>62</v>
      </c>
      <c r="H27" s="37">
        <v>57</v>
      </c>
      <c r="I27" s="38">
        <v>3</v>
      </c>
      <c r="J27" s="8">
        <f>H27/I27</f>
        <v>19</v>
      </c>
      <c r="K27" s="38">
        <v>1</v>
      </c>
      <c r="L27" s="39"/>
      <c r="M27" s="37">
        <v>478678.36</v>
      </c>
      <c r="N27" s="37">
        <v>32487</v>
      </c>
      <c r="O27" s="30">
        <f>M27/3.452</f>
        <v>138666.9640787949</v>
      </c>
      <c r="P27" s="33">
        <v>41628</v>
      </c>
      <c r="Q27" s="32" t="s">
        <v>50</v>
      </c>
    </row>
    <row r="28" spans="1:17" ht="15.75">
      <c r="A28" s="27"/>
      <c r="B28" s="7"/>
      <c r="C28" s="23" t="s">
        <v>79</v>
      </c>
      <c r="D28" s="10">
        <f>SUM(D18:D27)+D16</f>
        <v>474226.43000000005</v>
      </c>
      <c r="E28" s="10">
        <f>SUM(E18:E27)+E16</f>
        <v>137377.29721900346</v>
      </c>
      <c r="F28" s="10">
        <v>411806.1699999999</v>
      </c>
      <c r="G28" s="25">
        <f>(D28-F28)/F28</f>
        <v>0.1515767964331378</v>
      </c>
      <c r="H28" s="10">
        <f>SUM(H18:H27)+H16</f>
        <v>27831</v>
      </c>
      <c r="I28" s="24"/>
      <c r="J28" s="8"/>
      <c r="K28" s="12"/>
      <c r="L28" s="11"/>
      <c r="M28" s="9"/>
      <c r="N28" s="9"/>
      <c r="O28" s="30"/>
      <c r="P28" s="19"/>
      <c r="Q28" s="28"/>
    </row>
    <row r="29" spans="1:17" ht="15.75">
      <c r="A29" s="13"/>
      <c r="B29" s="13"/>
      <c r="C29" s="26"/>
      <c r="D29" s="14" t="s">
        <v>70</v>
      </c>
      <c r="E29" s="15"/>
      <c r="F29" s="14" t="s">
        <v>46</v>
      </c>
      <c r="G29" s="15"/>
      <c r="H29" s="14"/>
      <c r="I29" s="15"/>
      <c r="J29" s="16"/>
      <c r="K29" s="15"/>
      <c r="L29" s="16"/>
      <c r="M29" s="15"/>
      <c r="N29" s="15"/>
      <c r="O29" s="15"/>
      <c r="P29" s="17"/>
      <c r="Q29" s="29"/>
    </row>
    <row r="30" spans="1:17" ht="27.75" customHeight="1">
      <c r="A30" s="34">
        <f>A27+1</f>
        <v>21</v>
      </c>
      <c r="B30" s="35">
        <v>27</v>
      </c>
      <c r="C30" s="20" t="s">
        <v>61</v>
      </c>
      <c r="D30" s="21">
        <v>219</v>
      </c>
      <c r="E30" s="30">
        <f>D30/3.452</f>
        <v>63.441483198146</v>
      </c>
      <c r="F30" s="37">
        <v>60</v>
      </c>
      <c r="G30" s="22">
        <f>(D30-F30)/F30</f>
        <v>2.65</v>
      </c>
      <c r="H30" s="21">
        <v>38</v>
      </c>
      <c r="I30" s="18">
        <v>3</v>
      </c>
      <c r="J30" s="8">
        <f>H30/I30</f>
        <v>12.666666666666666</v>
      </c>
      <c r="K30" s="18">
        <v>1</v>
      </c>
      <c r="L30" s="30"/>
      <c r="M30" s="21">
        <v>321586.52</v>
      </c>
      <c r="N30" s="21">
        <v>28139</v>
      </c>
      <c r="O30" s="30">
        <f>M30/3.452</f>
        <v>93159.4785631518</v>
      </c>
      <c r="P30" s="33">
        <v>41593</v>
      </c>
      <c r="Q30" s="32" t="s">
        <v>26</v>
      </c>
    </row>
    <row r="31" spans="1:17" ht="27.75" customHeight="1">
      <c r="A31" s="34">
        <f>A30+1</f>
        <v>22</v>
      </c>
      <c r="B31" s="35" t="s">
        <v>38</v>
      </c>
      <c r="C31" s="20" t="s">
        <v>11</v>
      </c>
      <c r="D31" s="37">
        <v>154</v>
      </c>
      <c r="E31" s="39">
        <f>D31/3.452</f>
        <v>44.61181923522596</v>
      </c>
      <c r="F31" s="37" t="s">
        <v>38</v>
      </c>
      <c r="G31" s="22" t="s">
        <v>62</v>
      </c>
      <c r="H31" s="37">
        <v>14</v>
      </c>
      <c r="I31" s="38">
        <v>1</v>
      </c>
      <c r="J31" s="8">
        <f>H31/I31</f>
        <v>14</v>
      </c>
      <c r="K31" s="38">
        <v>1</v>
      </c>
      <c r="L31" s="39">
        <v>23</v>
      </c>
      <c r="M31" s="37">
        <v>407731.2</v>
      </c>
      <c r="N31" s="37">
        <v>26441</v>
      </c>
      <c r="O31" s="30">
        <f>M31/3.452</f>
        <v>118114.48435689457</v>
      </c>
      <c r="P31" s="31">
        <v>41712</v>
      </c>
      <c r="Q31" s="32" t="s">
        <v>50</v>
      </c>
    </row>
    <row r="32" spans="1:17" ht="27.75" customHeight="1">
      <c r="A32" s="34">
        <f>A31+1</f>
        <v>23</v>
      </c>
      <c r="B32" s="35">
        <v>16</v>
      </c>
      <c r="C32" s="20" t="s">
        <v>37</v>
      </c>
      <c r="D32" s="21">
        <v>104</v>
      </c>
      <c r="E32" s="39">
        <f>D32/3.452</f>
        <v>30.127462340672075</v>
      </c>
      <c r="F32" s="21">
        <v>627</v>
      </c>
      <c r="G32" s="22">
        <f>(D32-F32)/F32</f>
        <v>-0.8341307814992025</v>
      </c>
      <c r="H32" s="21">
        <v>9</v>
      </c>
      <c r="I32" s="18">
        <v>3</v>
      </c>
      <c r="J32" s="40">
        <f>H32/I32</f>
        <v>3</v>
      </c>
      <c r="K32" s="18">
        <v>1</v>
      </c>
      <c r="L32" s="30">
        <v>7</v>
      </c>
      <c r="M32" s="21">
        <v>30693</v>
      </c>
      <c r="N32" s="21">
        <v>2166</v>
      </c>
      <c r="O32" s="30">
        <f>M32/3.452</f>
        <v>8891.367323290846</v>
      </c>
      <c r="P32" s="31">
        <v>41824</v>
      </c>
      <c r="Q32" s="32" t="s">
        <v>54</v>
      </c>
    </row>
    <row r="33" spans="1:17" ht="27.75" customHeight="1">
      <c r="A33" s="34">
        <f>A32+1</f>
        <v>24</v>
      </c>
      <c r="B33" s="35">
        <v>23</v>
      </c>
      <c r="C33" s="20" t="s">
        <v>16</v>
      </c>
      <c r="D33" s="21">
        <v>88</v>
      </c>
      <c r="E33" s="30">
        <f>D33/3.452</f>
        <v>25.492468134414832</v>
      </c>
      <c r="F33" s="21">
        <v>188</v>
      </c>
      <c r="G33" s="22">
        <f>(D33-F33)/F33</f>
        <v>-0.5319148936170213</v>
      </c>
      <c r="H33" s="21">
        <v>8</v>
      </c>
      <c r="I33" s="18">
        <v>3</v>
      </c>
      <c r="J33" s="8">
        <f>H33/I33</f>
        <v>2.6666666666666665</v>
      </c>
      <c r="K33" s="18">
        <v>1</v>
      </c>
      <c r="L33" s="30">
        <v>3</v>
      </c>
      <c r="M33" s="21">
        <v>5768</v>
      </c>
      <c r="N33" s="21">
        <v>383</v>
      </c>
      <c r="O33" s="30">
        <f>M33/3.452</f>
        <v>1670.9154113557358</v>
      </c>
      <c r="P33" s="31">
        <v>41852</v>
      </c>
      <c r="Q33" s="32" t="s">
        <v>54</v>
      </c>
    </row>
    <row r="34" spans="1:17" ht="27.75" customHeight="1">
      <c r="A34" s="34">
        <f>A33+1</f>
        <v>25</v>
      </c>
      <c r="B34" s="35">
        <v>26</v>
      </c>
      <c r="C34" s="20" t="s">
        <v>43</v>
      </c>
      <c r="D34" s="21">
        <v>60</v>
      </c>
      <c r="E34" s="39">
        <f>D34/3.452</f>
        <v>17.381228273464657</v>
      </c>
      <c r="F34" s="21">
        <v>152</v>
      </c>
      <c r="G34" s="22">
        <f>(D34-F34)/F34</f>
        <v>-0.6052631578947368</v>
      </c>
      <c r="H34" s="21">
        <v>6</v>
      </c>
      <c r="I34" s="18">
        <v>2</v>
      </c>
      <c r="J34" s="8">
        <f>H34/I34</f>
        <v>3</v>
      </c>
      <c r="K34" s="18">
        <v>1</v>
      </c>
      <c r="L34" s="30">
        <v>15</v>
      </c>
      <c r="M34" s="21">
        <v>681140.51</v>
      </c>
      <c r="N34" s="21">
        <v>51673</v>
      </c>
      <c r="O34" s="30">
        <f>M34/3.452</f>
        <v>197317.64484356894</v>
      </c>
      <c r="P34" s="33">
        <v>41768</v>
      </c>
      <c r="Q34" s="32" t="s">
        <v>44</v>
      </c>
    </row>
    <row r="35" spans="1:17" ht="15.75">
      <c r="A35" s="58"/>
      <c r="B35" s="59"/>
      <c r="C35" s="60" t="s">
        <v>12</v>
      </c>
      <c r="D35" s="61">
        <f>SUM(D30:D34)+D28</f>
        <v>474851.43000000005</v>
      </c>
      <c r="E35" s="61">
        <f>SUM(E30:E34)+E28</f>
        <v>137558.35168018538</v>
      </c>
      <c r="F35" s="61">
        <v>413166.1699999999</v>
      </c>
      <c r="G35" s="62">
        <f>(D35-F35)/F35</f>
        <v>0.149298912832094</v>
      </c>
      <c r="H35" s="61">
        <f>SUM(H30:H34)+H28</f>
        <v>27906</v>
      </c>
      <c r="I35" s="63"/>
      <c r="J35" s="64"/>
      <c r="K35" s="65"/>
      <c r="L35" s="66"/>
      <c r="M35" s="67"/>
      <c r="N35" s="67"/>
      <c r="O35" s="68"/>
      <c r="P35" s="69"/>
      <c r="Q35" s="70"/>
    </row>
    <row r="36" spans="1:17" ht="15.75">
      <c r="A36" s="50"/>
      <c r="B36" s="51"/>
      <c r="C36" s="52"/>
      <c r="D36" s="53"/>
      <c r="E36" s="54"/>
      <c r="F36" s="53"/>
      <c r="G36" s="54"/>
      <c r="H36" s="53"/>
      <c r="I36" s="54"/>
      <c r="J36" s="55"/>
      <c r="K36" s="54"/>
      <c r="L36" s="55"/>
      <c r="M36" s="54"/>
      <c r="N36" s="54"/>
      <c r="O36" s="54"/>
      <c r="P36" s="56"/>
      <c r="Q36" s="57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2014-08-18T15:49:18Z</dcterms:modified>
  <cp:category/>
  <cp:version/>
  <cp:contentType/>
  <cp:contentStatus/>
</cp:coreProperties>
</file>